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filesv\18_上下水道事業所\02 庶務班\080_各種調査関係\11_国・県\R6\R070128_【県市町村】公営企業に係る経営比較分析表（R5年度決算）の分析等について（依頼）\02　提出\"/>
    </mc:Choice>
  </mc:AlternateContent>
  <xr:revisionPtr revIDLastSave="0" documentId="8_{8BCD0E8C-AF57-4B66-8EEC-E1C7E7116A58}" xr6:coauthVersionLast="47" xr6:coauthVersionMax="47" xr10:uidLastSave="{00000000-0000-0000-0000-000000000000}"/>
  <workbookProtection workbookAlgorithmName="SHA-512" workbookHashValue="+KHiPk7N48IlF1qVFO0T8JWgHPoH0SYpc49efSl1Gs6RLXX5Yo9kgubVmqjVBdtsZpDXXgycp9uen5hoq1XLKg==" workbookSaltValue="w6F8i0GDvCAjwkmn3OEx6A==" workbookSpinCount="100000" lockStructure="1"/>
  <bookViews>
    <workbookView xWindow="13140" yWindow="285" windowWidth="15585" windowHeight="1470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K85" i="4"/>
  <c r="F85" i="4"/>
  <c r="E85" i="4"/>
  <c r="AT10" i="4"/>
  <c r="AL10" i="4"/>
  <c r="AL8" i="4"/>
  <c r="I8" i="4"/>
</calcChain>
</file>

<file path=xl/sharedStrings.xml><?xml version="1.0" encoding="utf-8"?>
<sst xmlns="http://schemas.openxmlformats.org/spreadsheetml/2006/main" count="231" uniqueCount="115">
  <si>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</si>
  <si>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</si>
  <si>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</si>
  <si>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</si>
  <si>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</si>
  <si>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</si>
  <si>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</si>
  <si>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</si>
  <si>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</si>
  <si>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</si>
  <si>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</si>
  <si>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</si>
  <si>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</si>
  <si>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</si>
  <si>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</si>
  <si>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</si>
  <si>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</si>
  <si>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</si>
  <si>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</si>
  <si>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</si>
  <si>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</si>
  <si>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</si>
  <si>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</si>
  <si>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</si>
  <si>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</si>
  <si>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</si>
  <si>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</si>
  <si>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</si>
  <si>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</si>
  <si>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</si>
  <si>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</si>
  <si>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</si>
  <si>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</si>
  <si>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</si>
  <si>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</si>
  <si>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</si>
  <si>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</si>
  <si>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</si>
  <si>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</si>
  <si>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</si>
  <si>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</si>
  <si>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</si>
  <si>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</si>
  <si>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</si>
  <si>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</si>
  <si>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</si>
  <si>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</si>
  <si>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</si>
  <si>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</si>
  <si>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</si>
  <si>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</si>
  <si>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</si>
  <si>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</si>
  <si>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</si>
  <si>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</si>
  <si>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</si>
  <si>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</si>
  <si>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</si>
  <si>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</si>
  <si>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</si>
  <si>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</si>
  <si>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</si>
  <si>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</si>
  <si>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</si>
  <si>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</si>
  <si>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</si>
  <si>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</si>
  <si>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</si>
  <si>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</si>
  <si>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</si>
  <si>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</si>
  <si>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</si>
  <si>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</si>
  <si>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</si>
  <si>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</si>
  <si>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</si>
  <si>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</si>
  <si>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</si>
  <si>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</si>
  <si>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</si>
  <si>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</si>
  <si>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</si>
  <si>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</si>
  <si>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</si>
  <si>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</si>
  <si>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</si>
  <si>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</si>
  <si>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</si>
  <si>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</si>
  <si>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</si>
  <si>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</si>
  <si>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</si>
  <si>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</si>
  <si>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</si>
  <si>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</si>
  <si>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</si>
  <si>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宮城県　山元町</t>
  </si>
  <si>
    <t>法適用</t>
  </si>
  <si>
    <t>下水道事業</t>
  </si>
  <si>
    <t>特定環境保全公共下水道</t>
  </si>
  <si>
    <t>D1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</si>
  <si>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</si>
  <si>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</si>
  <si>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</si>
  <si>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</si>
  <si>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</si>
  <si>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</si>
  <si>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</si>
  <si>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</si>
  <si>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</si>
  <si>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</si>
  <si>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</si>
  <si>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経常収支比率は毎年100％（基準値）を超え、累積欠損金比率は発生していないため、本町の経営状況は良好である。
　流動比率は、企業債の償還が進み、負債が減少したことで、当年度は100％を超えた。今後も、ストックマネジメントに基づく事業を検討し、適正な企業債の借入を行うことが重要視される。
　経費回収率は、近年の地震で修繕費が増加したことなどにより、100％を下回った。
　施設利用率及び水洗化率は、例年平均値を上回っているが、人口減少等により使用料収入の増加は見込めないため、適切な施設管理を維持していく。</t>
    <phoneticPr fontId="4"/>
  </si>
  <si>
    <t>　有形固定資産減価償却率は、増加傾向にあり施設の老朽化が進んでいる状況にある。今後も経営状況を正確に把握した上で、ストックマネジメントに基づく改築・更新事業を検討し計画的な整備を行っていく。
　なお、管渠老朽化率及び管渠改善率は、東日本大震災による管渠復旧・復興事業の整備から年数が経過していないため発生していない。</t>
    <phoneticPr fontId="4"/>
  </si>
  <si>
    <t>　経営については、黒字となっているが、経費回収率が示すとおり、使用料以外の収入に依存している状況である。
　今後の取組として、安定した経営の確保に努めるため、ストックマネジメントに基づく改築・更新事業を検討し、事業の平準化を行うことで、更なるコスト削減を図っていく。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</si>
</sst>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B2-4794-A102-00B177E26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0.36</c:v>
                </c:pt>
                <c:pt idx="1">
                  <c:v>0.39</c:v>
                </c:pt>
                <c:pt idx="2">
                  <c:v>0.1</c:v>
                </c:pt>
                <c:pt idx="3">
                  <c:v>0.08</c:v>
                </c:pt>
                <c:pt idx="4">
                  <c:v>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B2-4794-A102-00B177E26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56.66</c:v>
                </c:pt>
                <c:pt idx="1">
                  <c:v>55.1</c:v>
                </c:pt>
                <c:pt idx="2">
                  <c:v>51.86</c:v>
                </c:pt>
                <c:pt idx="3">
                  <c:v>47.8</c:v>
                </c:pt>
                <c:pt idx="4">
                  <c:v>47.72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9-42ED-BA2D-E19F30466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42.47</c:v>
                </c:pt>
                <c:pt idx="1">
                  <c:v>42.4</c:v>
                </c:pt>
                <c:pt idx="2">
                  <c:v>42.28</c:v>
                </c:pt>
                <c:pt idx="3">
                  <c:v>41.06</c:v>
                </c:pt>
                <c:pt idx="4">
                  <c:v>45.6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09-42ED-BA2D-E19F30466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98.79</c:v>
                </c:pt>
                <c:pt idx="1">
                  <c:v>98.8</c:v>
                </c:pt>
                <c:pt idx="2">
                  <c:v>98.81</c:v>
                </c:pt>
                <c:pt idx="3">
                  <c:v>98.94</c:v>
                </c:pt>
                <c:pt idx="4">
                  <c:v>98.69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4B-40A2-BA9A-EDE7CE189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83.75</c:v>
                </c:pt>
                <c:pt idx="1">
                  <c:v>84.19</c:v>
                </c:pt>
                <c:pt idx="2">
                  <c:v>84.34</c:v>
                </c:pt>
                <c:pt idx="3">
                  <c:v>84.34</c:v>
                </c:pt>
                <c:pt idx="4">
                  <c:v>88.66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4B-40A2-BA9A-EDE7CE189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117.65</c:v>
                </c:pt>
                <c:pt idx="1">
                  <c:v>117.57</c:v>
                </c:pt>
                <c:pt idx="2">
                  <c:v>123.59</c:v>
                </c:pt>
                <c:pt idx="3">
                  <c:v>127.86</c:v>
                </c:pt>
                <c:pt idx="4">
                  <c:v>129.09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19-4129-8E9D-333A46466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102.73</c:v>
                </c:pt>
                <c:pt idx="1">
                  <c:v>105.78</c:v>
                </c:pt>
                <c:pt idx="2">
                  <c:v>106.09</c:v>
                </c:pt>
                <c:pt idx="3">
                  <c:v>106.44</c:v>
                </c:pt>
                <c:pt idx="4">
                  <c:v>102.68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19-4129-8E9D-333A46466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23.09</c:v>
                </c:pt>
                <c:pt idx="1">
                  <c:v>25.37</c:v>
                </c:pt>
                <c:pt idx="2">
                  <c:v>27.68</c:v>
                </c:pt>
                <c:pt idx="3">
                  <c:v>30.18</c:v>
                </c:pt>
                <c:pt idx="4">
                  <c:v>32.69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FA-4996-AB26-2D67AB8F6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24.68</c:v>
                </c:pt>
                <c:pt idx="1">
                  <c:v>21.36</c:v>
                </c:pt>
                <c:pt idx="2">
                  <c:v>22.79</c:v>
                </c:pt>
                <c:pt idx="3">
                  <c:v>24.8</c:v>
                </c:pt>
                <c:pt idx="4">
                  <c:v>33.159999999999997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FA-4996-AB26-2D67AB8F6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CA-4126-B1CC-247EA419E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8.6199999999999992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CA-4126-B1CC-247EA419E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198.33</c:v>
                </c:pt>
                <c:pt idx="1">
                  <c:v>129.86000000000001</c:v>
                </c:pt>
                <c:pt idx="2">
                  <c:v>58.49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4F-492C-A6BF-FFBB800C0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94.97</c:v>
                </c:pt>
                <c:pt idx="1">
                  <c:v>63.96</c:v>
                </c:pt>
                <c:pt idx="2">
                  <c:v>69.42</c:v>
                </c:pt>
                <c:pt idx="3">
                  <c:v>72.86</c:v>
                </c:pt>
                <c:pt idx="4">
                  <c:v>58.68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4F-492C-A6BF-FFBB800C0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82.21</c:v>
                </c:pt>
                <c:pt idx="1">
                  <c:v>81.92</c:v>
                </c:pt>
                <c:pt idx="2">
                  <c:v>76.260000000000005</c:v>
                </c:pt>
                <c:pt idx="3">
                  <c:v>84.13</c:v>
                </c:pt>
                <c:pt idx="4">
                  <c:v>100.51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26-4CED-B2EF-3E6BB283C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47.72</c:v>
                </c:pt>
                <c:pt idx="1">
                  <c:v>44.24</c:v>
                </c:pt>
                <c:pt idx="2">
                  <c:v>43.07</c:v>
                </c:pt>
                <c:pt idx="3">
                  <c:v>45.42</c:v>
                </c:pt>
                <c:pt idx="4">
                  <c:v>45.01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26-4CED-B2EF-3E6BB283C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1013.11</c:v>
                </c:pt>
                <c:pt idx="1">
                  <c:v>944.87</c:v>
                </c:pt>
                <c:pt idx="2">
                  <c:v>911.71</c:v>
                </c:pt>
                <c:pt idx="3">
                  <c:v>811.05</c:v>
                </c:pt>
                <c:pt idx="4">
                  <c:v>864.38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2-425B-9E60-429E5AEAF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1206.79</c:v>
                </c:pt>
                <c:pt idx="1">
                  <c:v>1258.43</c:v>
                </c:pt>
                <c:pt idx="2">
                  <c:v>1163.75</c:v>
                </c:pt>
                <c:pt idx="3">
                  <c:v>1195.47</c:v>
                </c:pt>
                <c:pt idx="4">
                  <c:v>1141.98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12-425B-9E60-429E5AEAF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77.739999999999995</c:v>
                </c:pt>
                <c:pt idx="1">
                  <c:v>51.16</c:v>
                </c:pt>
                <c:pt idx="2">
                  <c:v>114.93</c:v>
                </c:pt>
                <c:pt idx="3">
                  <c:v>98.1</c:v>
                </c:pt>
                <c:pt idx="4">
                  <c:v>98.35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2-49EE-879A-F3EB73976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71.84</c:v>
                </c:pt>
                <c:pt idx="1">
                  <c:v>73.36</c:v>
                </c:pt>
                <c:pt idx="2">
                  <c:v>72.599999999999994</c:v>
                </c:pt>
                <c:pt idx="3">
                  <c:v>69.430000000000007</c:v>
                </c:pt>
                <c:pt idx="4">
                  <c:v>82.27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E2-49EE-879A-F3EB73976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240.58</c:v>
                </c:pt>
                <c:pt idx="1">
                  <c:v>359.87</c:v>
                </c:pt>
                <c:pt idx="2">
                  <c:v>161.1</c:v>
                </c:pt>
                <c:pt idx="3">
                  <c:v>192.77</c:v>
                </c:pt>
                <c:pt idx="4">
                  <c:v>192.08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E2-4B90-9B46-535AF34C7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228.47</c:v>
                </c:pt>
                <c:pt idx="1">
                  <c:v>224.88</c:v>
                </c:pt>
                <c:pt idx="2">
                  <c:v>228.64</c:v>
                </c:pt>
                <c:pt idx="3">
                  <c:v>239.46</c:v>
                </c:pt>
                <c:pt idx="4">
                  <c:v>194.42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E2-4B90-9B46-535AF34C7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【1,156.82】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【43.28】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R60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0" t="str">
        <f>データ!H6</f>
        <v>宮城県　山元町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9" t="s">
        <v>1</v>
      </c>
      <c r="C7" s="59"/>
      <c r="D7" s="59"/>
      <c r="E7" s="59"/>
      <c r="F7" s="59"/>
      <c r="G7" s="59"/>
      <c r="H7" s="59"/>
      <c r="I7" s="59" t="s">
        <v>2</v>
      </c>
      <c r="J7" s="59"/>
      <c r="K7" s="59"/>
      <c r="L7" s="59"/>
      <c r="M7" s="59"/>
      <c r="N7" s="59"/>
      <c r="O7" s="59"/>
      <c r="P7" s="59" t="s">
        <v>3</v>
      </c>
      <c r="Q7" s="59"/>
      <c r="R7" s="59"/>
      <c r="S7" s="59"/>
      <c r="T7" s="59"/>
      <c r="U7" s="59"/>
      <c r="V7" s="59"/>
      <c r="W7" s="59" t="s">
        <v>4</v>
      </c>
      <c r="X7" s="59"/>
      <c r="Y7" s="59"/>
      <c r="Z7" s="59"/>
      <c r="AA7" s="59"/>
      <c r="AB7" s="59"/>
      <c r="AC7" s="59"/>
      <c r="AD7" s="59" t="s">
        <v>5</v>
      </c>
      <c r="AE7" s="59"/>
      <c r="AF7" s="59"/>
      <c r="AG7" s="59"/>
      <c r="AH7" s="59"/>
      <c r="AI7" s="59"/>
      <c r="AJ7" s="59"/>
      <c r="AK7" s="3"/>
      <c r="AL7" s="59" t="s">
        <v>6</v>
      </c>
      <c r="AM7" s="59"/>
      <c r="AN7" s="59"/>
      <c r="AO7" s="59"/>
      <c r="AP7" s="59"/>
      <c r="AQ7" s="59"/>
      <c r="AR7" s="59"/>
      <c r="AS7" s="59"/>
      <c r="AT7" s="59" t="s">
        <v>7</v>
      </c>
      <c r="AU7" s="59"/>
      <c r="AV7" s="59"/>
      <c r="AW7" s="59"/>
      <c r="AX7" s="59"/>
      <c r="AY7" s="59"/>
      <c r="AZ7" s="59"/>
      <c r="BA7" s="59"/>
      <c r="BB7" s="59" t="s">
        <v>8</v>
      </c>
      <c r="BC7" s="59"/>
      <c r="BD7" s="59"/>
      <c r="BE7" s="59"/>
      <c r="BF7" s="59"/>
      <c r="BG7" s="59"/>
      <c r="BH7" s="59"/>
      <c r="BI7" s="59"/>
      <c r="BJ7" s="3"/>
      <c r="BK7" s="3"/>
      <c r="BL7" s="62" t="s">
        <v>9</v>
      </c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4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特定環境保全公共下水道</v>
      </c>
      <c r="Q8" s="65"/>
      <c r="R8" s="65"/>
      <c r="S8" s="65"/>
      <c r="T8" s="65"/>
      <c r="U8" s="65"/>
      <c r="V8" s="65"/>
      <c r="W8" s="65" t="str">
        <f>データ!L6</f>
        <v>D1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54">
        <f>データ!S6</f>
        <v>11562</v>
      </c>
      <c r="AM8" s="54"/>
      <c r="AN8" s="54"/>
      <c r="AO8" s="54"/>
      <c r="AP8" s="54"/>
      <c r="AQ8" s="54"/>
      <c r="AR8" s="54"/>
      <c r="AS8" s="54"/>
      <c r="AT8" s="53">
        <f>データ!T6</f>
        <v>64.58</v>
      </c>
      <c r="AU8" s="53"/>
      <c r="AV8" s="53"/>
      <c r="AW8" s="53"/>
      <c r="AX8" s="53"/>
      <c r="AY8" s="53"/>
      <c r="AZ8" s="53"/>
      <c r="BA8" s="53"/>
      <c r="BB8" s="53">
        <f>データ!U6</f>
        <v>179.03</v>
      </c>
      <c r="BC8" s="53"/>
      <c r="BD8" s="53"/>
      <c r="BE8" s="53"/>
      <c r="BF8" s="53"/>
      <c r="BG8" s="53"/>
      <c r="BH8" s="53"/>
      <c r="BI8" s="53"/>
      <c r="BJ8" s="3"/>
      <c r="BK8" s="3"/>
      <c r="BL8" s="67" t="s">
        <v>10</v>
      </c>
      <c r="BM8" s="68"/>
      <c r="BN8" s="57" t="s">
        <v>11</v>
      </c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8"/>
    </row>
    <row r="9" spans="1:78" ht="18.75" customHeight="1" x14ac:dyDescent="0.15">
      <c r="A9" s="2"/>
      <c r="B9" s="59" t="s">
        <v>12</v>
      </c>
      <c r="C9" s="59"/>
      <c r="D9" s="59"/>
      <c r="E9" s="59"/>
      <c r="F9" s="59"/>
      <c r="G9" s="59"/>
      <c r="H9" s="59"/>
      <c r="I9" s="59" t="s">
        <v>13</v>
      </c>
      <c r="J9" s="59"/>
      <c r="K9" s="59"/>
      <c r="L9" s="59"/>
      <c r="M9" s="59"/>
      <c r="N9" s="59"/>
      <c r="O9" s="59"/>
      <c r="P9" s="59" t="s">
        <v>14</v>
      </c>
      <c r="Q9" s="59"/>
      <c r="R9" s="59"/>
      <c r="S9" s="59"/>
      <c r="T9" s="59"/>
      <c r="U9" s="59"/>
      <c r="V9" s="59"/>
      <c r="W9" s="59" t="s">
        <v>15</v>
      </c>
      <c r="X9" s="59"/>
      <c r="Y9" s="59"/>
      <c r="Z9" s="59"/>
      <c r="AA9" s="59"/>
      <c r="AB9" s="59"/>
      <c r="AC9" s="59"/>
      <c r="AD9" s="59" t="s">
        <v>16</v>
      </c>
      <c r="AE9" s="59"/>
      <c r="AF9" s="59"/>
      <c r="AG9" s="59"/>
      <c r="AH9" s="59"/>
      <c r="AI9" s="59"/>
      <c r="AJ9" s="59"/>
      <c r="AK9" s="3"/>
      <c r="AL9" s="59" t="s">
        <v>17</v>
      </c>
      <c r="AM9" s="59"/>
      <c r="AN9" s="59"/>
      <c r="AO9" s="59"/>
      <c r="AP9" s="59"/>
      <c r="AQ9" s="59"/>
      <c r="AR9" s="59"/>
      <c r="AS9" s="59"/>
      <c r="AT9" s="59" t="s">
        <v>18</v>
      </c>
      <c r="AU9" s="59"/>
      <c r="AV9" s="59"/>
      <c r="AW9" s="59"/>
      <c r="AX9" s="59"/>
      <c r="AY9" s="59"/>
      <c r="AZ9" s="59"/>
      <c r="BA9" s="59"/>
      <c r="BB9" s="59" t="s">
        <v>19</v>
      </c>
      <c r="BC9" s="59"/>
      <c r="BD9" s="59"/>
      <c r="BE9" s="59"/>
      <c r="BF9" s="59"/>
      <c r="BG9" s="59"/>
      <c r="BH9" s="59"/>
      <c r="BI9" s="59"/>
      <c r="BJ9" s="3"/>
      <c r="BK9" s="3"/>
      <c r="BL9" s="60" t="s">
        <v>20</v>
      </c>
      <c r="BM9" s="61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53" t="str">
        <f>データ!N6</f>
        <v>-</v>
      </c>
      <c r="C10" s="53"/>
      <c r="D10" s="53"/>
      <c r="E10" s="53"/>
      <c r="F10" s="53"/>
      <c r="G10" s="53"/>
      <c r="H10" s="53"/>
      <c r="I10" s="53">
        <f>データ!O6</f>
        <v>62.86</v>
      </c>
      <c r="J10" s="53"/>
      <c r="K10" s="53"/>
      <c r="L10" s="53"/>
      <c r="M10" s="53"/>
      <c r="N10" s="53"/>
      <c r="O10" s="53"/>
      <c r="P10" s="53">
        <f>データ!P6</f>
        <v>59.78</v>
      </c>
      <c r="Q10" s="53"/>
      <c r="R10" s="53"/>
      <c r="S10" s="53"/>
      <c r="T10" s="53"/>
      <c r="U10" s="53"/>
      <c r="V10" s="53"/>
      <c r="W10" s="53">
        <f>データ!Q6</f>
        <v>72.14</v>
      </c>
      <c r="X10" s="53"/>
      <c r="Y10" s="53"/>
      <c r="Z10" s="53"/>
      <c r="AA10" s="53"/>
      <c r="AB10" s="53"/>
      <c r="AC10" s="53"/>
      <c r="AD10" s="54">
        <f>データ!R6</f>
        <v>3652</v>
      </c>
      <c r="AE10" s="54"/>
      <c r="AF10" s="54"/>
      <c r="AG10" s="54"/>
      <c r="AH10" s="54"/>
      <c r="AI10" s="54"/>
      <c r="AJ10" s="54"/>
      <c r="AK10" s="2"/>
      <c r="AL10" s="54">
        <f>データ!V6</f>
        <v>6884</v>
      </c>
      <c r="AM10" s="54"/>
      <c r="AN10" s="54"/>
      <c r="AO10" s="54"/>
      <c r="AP10" s="54"/>
      <c r="AQ10" s="54"/>
      <c r="AR10" s="54"/>
      <c r="AS10" s="54"/>
      <c r="AT10" s="53">
        <f>データ!W6</f>
        <v>4.92</v>
      </c>
      <c r="AU10" s="53"/>
      <c r="AV10" s="53"/>
      <c r="AW10" s="53"/>
      <c r="AX10" s="53"/>
      <c r="AY10" s="53"/>
      <c r="AZ10" s="53"/>
      <c r="BA10" s="53"/>
      <c r="BB10" s="53">
        <f>データ!X6</f>
        <v>1399.19</v>
      </c>
      <c r="BC10" s="53"/>
      <c r="BD10" s="53"/>
      <c r="BE10" s="53"/>
      <c r="BF10" s="53"/>
      <c r="BG10" s="53"/>
      <c r="BH10" s="53"/>
      <c r="BI10" s="53"/>
      <c r="BJ10" s="2"/>
      <c r="BK10" s="2"/>
      <c r="BL10" s="55" t="s">
        <v>22</v>
      </c>
      <c r="BM10" s="56"/>
      <c r="BN10" s="44" t="s">
        <v>23</v>
      </c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6" t="s">
        <v>24</v>
      </c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</row>
    <row r="14" spans="1:78" ht="13.5" customHeight="1" x14ac:dyDescent="0.15">
      <c r="A14" s="2"/>
      <c r="B14" s="48" t="s">
        <v>25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50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112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113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114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【105.09】</v>
      </c>
      <c r="F85" s="12" t="str">
        <f>データ!AT6</f>
        <v>【65.73】</v>
      </c>
      <c r="G85" s="12" t="str">
        <f>データ!BE6</f>
        <v>【48.91】</v>
      </c>
      <c r="H85" s="12" t="str">
        <f>データ!BP6</f>
        <v>【1,156.82】</v>
      </c>
      <c r="I85" s="12" t="str">
        <f>データ!CA6</f>
        <v>【75.33】</v>
      </c>
      <c r="J85" s="12" t="str">
        <f>データ!CL6</f>
        <v>【215.73】</v>
      </c>
      <c r="K85" s="12" t="str">
        <f>データ!CW6</f>
        <v>【43.28】</v>
      </c>
      <c r="L85" s="12" t="str">
        <f>データ!DH6</f>
        <v>【86.21】</v>
      </c>
      <c r="M85" s="12" t="str">
        <f>データ!DS6</f>
        <v>【29.62】</v>
      </c>
      <c r="N85" s="12" t="str">
        <f>データ!ED6</f>
        <v>【0.09】</v>
      </c>
      <c r="O85" s="12" t="str">
        <f>データ!EO6</f>
        <v>【0.11】</v>
      </c>
    </row>
  </sheetData>
  <sheetProtection algorithmName="SHA-512" hashValue="qMjqlKUBzpajFsDtVn1qc39n7AW1Tb3EQAFNXrAf7K+Ui+zm9sWFFq8d/50chNNFuOypyMaghJAFMsRv2PPUAw==" saltValue="VAfdqNuz60RkBOMjWt40Q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43621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宮城県　山元町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D1</v>
      </c>
      <c r="M6" s="19" t="str">
        <f t="shared" si="3"/>
        <v>非設置</v>
      </c>
      <c r="N6" s="20" t="str">
        <f t="shared" si="3"/>
        <v>-</v>
      </c>
      <c r="O6" s="20">
        <f t="shared" si="3"/>
        <v>62.86</v>
      </c>
      <c r="P6" s="20">
        <f t="shared" si="3"/>
        <v>59.78</v>
      </c>
      <c r="Q6" s="20">
        <f t="shared" si="3"/>
        <v>72.14</v>
      </c>
      <c r="R6" s="20">
        <f t="shared" si="3"/>
        <v>3652</v>
      </c>
      <c r="S6" s="20">
        <f t="shared" si="3"/>
        <v>11562</v>
      </c>
      <c r="T6" s="20">
        <f t="shared" si="3"/>
        <v>64.58</v>
      </c>
      <c r="U6" s="20">
        <f t="shared" si="3"/>
        <v>179.03</v>
      </c>
      <c r="V6" s="20">
        <f t="shared" si="3"/>
        <v>6884</v>
      </c>
      <c r="W6" s="20">
        <f t="shared" si="3"/>
        <v>4.92</v>
      </c>
      <c r="X6" s="20">
        <f t="shared" si="3"/>
        <v>1399.19</v>
      </c>
      <c r="Y6" s="21">
        <f>IF(Y7="",NA(),Y7)</f>
        <v>117.65</v>
      </c>
      <c r="Z6" s="21">
        <f t="shared" ref="Z6:AH6" si="4">IF(Z7="",NA(),Z7)</f>
        <v>117.57</v>
      </c>
      <c r="AA6" s="21">
        <f t="shared" si="4"/>
        <v>123.59</v>
      </c>
      <c r="AB6" s="21">
        <f t="shared" si="4"/>
        <v>127.86</v>
      </c>
      <c r="AC6" s="21">
        <f t="shared" si="4"/>
        <v>129.09</v>
      </c>
      <c r="AD6" s="21">
        <f t="shared" si="4"/>
        <v>102.73</v>
      </c>
      <c r="AE6" s="21">
        <f t="shared" si="4"/>
        <v>105.78</v>
      </c>
      <c r="AF6" s="21">
        <f t="shared" si="4"/>
        <v>106.09</v>
      </c>
      <c r="AG6" s="21">
        <f t="shared" si="4"/>
        <v>106.44</v>
      </c>
      <c r="AH6" s="21">
        <f t="shared" si="4"/>
        <v>102.68</v>
      </c>
      <c r="AI6" s="20" t="str">
        <f>IF(AI7="","",IF(AI7="-","【-】","【"&amp;SUBSTITUTE(TEXT(AI7,"#,##0.00"),"-","△")&amp;"】"))</f>
        <v>【105.09】</v>
      </c>
      <c r="AJ6" s="21">
        <f>IF(AJ7="",NA(),AJ7)</f>
        <v>198.33</v>
      </c>
      <c r="AK6" s="21">
        <f t="shared" ref="AK6:AS6" si="5">IF(AK7="",NA(),AK7)</f>
        <v>129.86000000000001</v>
      </c>
      <c r="AL6" s="21">
        <f t="shared" si="5"/>
        <v>58.49</v>
      </c>
      <c r="AM6" s="20">
        <f t="shared" si="5"/>
        <v>0</v>
      </c>
      <c r="AN6" s="20">
        <f t="shared" si="5"/>
        <v>0</v>
      </c>
      <c r="AO6" s="21">
        <f t="shared" si="5"/>
        <v>94.97</v>
      </c>
      <c r="AP6" s="21">
        <f t="shared" si="5"/>
        <v>63.96</v>
      </c>
      <c r="AQ6" s="21">
        <f t="shared" si="5"/>
        <v>69.42</v>
      </c>
      <c r="AR6" s="21">
        <f t="shared" si="5"/>
        <v>72.86</v>
      </c>
      <c r="AS6" s="21">
        <f t="shared" si="5"/>
        <v>58.68</v>
      </c>
      <c r="AT6" s="20" t="str">
        <f>IF(AT7="","",IF(AT7="-","【-】","【"&amp;SUBSTITUTE(TEXT(AT7,"#,##0.00"),"-","△")&amp;"】"))</f>
        <v>【65.73】</v>
      </c>
      <c r="AU6" s="21">
        <f>IF(AU7="",NA(),AU7)</f>
        <v>82.21</v>
      </c>
      <c r="AV6" s="21">
        <f t="shared" ref="AV6:BD6" si="6">IF(AV7="",NA(),AV7)</f>
        <v>81.92</v>
      </c>
      <c r="AW6" s="21">
        <f t="shared" si="6"/>
        <v>76.260000000000005</v>
      </c>
      <c r="AX6" s="21">
        <f t="shared" si="6"/>
        <v>84.13</v>
      </c>
      <c r="AY6" s="21">
        <f t="shared" si="6"/>
        <v>100.51</v>
      </c>
      <c r="AZ6" s="21">
        <f t="shared" si="6"/>
        <v>47.72</v>
      </c>
      <c r="BA6" s="21">
        <f t="shared" si="6"/>
        <v>44.24</v>
      </c>
      <c r="BB6" s="21">
        <f t="shared" si="6"/>
        <v>43.07</v>
      </c>
      <c r="BC6" s="21">
        <f t="shared" si="6"/>
        <v>45.42</v>
      </c>
      <c r="BD6" s="21">
        <f t="shared" si="6"/>
        <v>45.01</v>
      </c>
      <c r="BE6" s="20" t="str">
        <f>IF(BE7="","",IF(BE7="-","【-】","【"&amp;SUBSTITUTE(TEXT(BE7,"#,##0.00"),"-","△")&amp;"】"))</f>
        <v>【48.91】</v>
      </c>
      <c r="BF6" s="21">
        <f>IF(BF7="",NA(),BF7)</f>
        <v>1013.11</v>
      </c>
      <c r="BG6" s="21">
        <f t="shared" ref="BG6:BO6" si="7">IF(BG7="",NA(),BG7)</f>
        <v>944.87</v>
      </c>
      <c r="BH6" s="21">
        <f t="shared" si="7"/>
        <v>911.71</v>
      </c>
      <c r="BI6" s="21">
        <f t="shared" si="7"/>
        <v>811.05</v>
      </c>
      <c r="BJ6" s="21">
        <f t="shared" si="7"/>
        <v>864.38</v>
      </c>
      <c r="BK6" s="21">
        <f t="shared" si="7"/>
        <v>1206.79</v>
      </c>
      <c r="BL6" s="21">
        <f t="shared" si="7"/>
        <v>1258.43</v>
      </c>
      <c r="BM6" s="21">
        <f t="shared" si="7"/>
        <v>1163.75</v>
      </c>
      <c r="BN6" s="21">
        <f t="shared" si="7"/>
        <v>1195.47</v>
      </c>
      <c r="BO6" s="21">
        <f t="shared" si="7"/>
        <v>1141.98</v>
      </c>
      <c r="BP6" s="20" t="str">
        <f>IF(BP7="","",IF(BP7="-","【-】","【"&amp;SUBSTITUTE(TEXT(BP7,"#,##0.00"),"-","△")&amp;"】"))</f>
        <v>【1,156.82】</v>
      </c>
      <c r="BQ6" s="21">
        <f>IF(BQ7="",NA(),BQ7)</f>
        <v>77.739999999999995</v>
      </c>
      <c r="BR6" s="21">
        <f t="shared" ref="BR6:BZ6" si="8">IF(BR7="",NA(),BR7)</f>
        <v>51.16</v>
      </c>
      <c r="BS6" s="21">
        <f t="shared" si="8"/>
        <v>114.93</v>
      </c>
      <c r="BT6" s="21">
        <f t="shared" si="8"/>
        <v>98.1</v>
      </c>
      <c r="BU6" s="21">
        <f t="shared" si="8"/>
        <v>98.35</v>
      </c>
      <c r="BV6" s="21">
        <f t="shared" si="8"/>
        <v>71.84</v>
      </c>
      <c r="BW6" s="21">
        <f t="shared" si="8"/>
        <v>73.36</v>
      </c>
      <c r="BX6" s="21">
        <f t="shared" si="8"/>
        <v>72.599999999999994</v>
      </c>
      <c r="BY6" s="21">
        <f t="shared" si="8"/>
        <v>69.430000000000007</v>
      </c>
      <c r="BZ6" s="21">
        <f t="shared" si="8"/>
        <v>82.27</v>
      </c>
      <c r="CA6" s="20" t="str">
        <f>IF(CA7="","",IF(CA7="-","【-】","【"&amp;SUBSTITUTE(TEXT(CA7,"#,##0.00"),"-","△")&amp;"】"))</f>
        <v>【75.33】</v>
      </c>
      <c r="CB6" s="21">
        <f>IF(CB7="",NA(),CB7)</f>
        <v>240.58</v>
      </c>
      <c r="CC6" s="21">
        <f t="shared" ref="CC6:CK6" si="9">IF(CC7="",NA(),CC7)</f>
        <v>359.87</v>
      </c>
      <c r="CD6" s="21">
        <f t="shared" si="9"/>
        <v>161.1</v>
      </c>
      <c r="CE6" s="21">
        <f t="shared" si="9"/>
        <v>192.77</v>
      </c>
      <c r="CF6" s="21">
        <f t="shared" si="9"/>
        <v>192.08</v>
      </c>
      <c r="CG6" s="21">
        <f t="shared" si="9"/>
        <v>228.47</v>
      </c>
      <c r="CH6" s="21">
        <f t="shared" si="9"/>
        <v>224.88</v>
      </c>
      <c r="CI6" s="21">
        <f t="shared" si="9"/>
        <v>228.64</v>
      </c>
      <c r="CJ6" s="21">
        <f t="shared" si="9"/>
        <v>239.46</v>
      </c>
      <c r="CK6" s="21">
        <f t="shared" si="9"/>
        <v>194.42</v>
      </c>
      <c r="CL6" s="20" t="str">
        <f>IF(CL7="","",IF(CL7="-","【-】","【"&amp;SUBSTITUTE(TEXT(CL7,"#,##0.00"),"-","△")&amp;"】"))</f>
        <v>【215.73】</v>
      </c>
      <c r="CM6" s="21">
        <f>IF(CM7="",NA(),CM7)</f>
        <v>56.66</v>
      </c>
      <c r="CN6" s="21">
        <f t="shared" ref="CN6:CV6" si="10">IF(CN7="",NA(),CN7)</f>
        <v>55.1</v>
      </c>
      <c r="CO6" s="21">
        <f t="shared" si="10"/>
        <v>51.86</v>
      </c>
      <c r="CP6" s="21">
        <f t="shared" si="10"/>
        <v>47.8</v>
      </c>
      <c r="CQ6" s="21">
        <f t="shared" si="10"/>
        <v>47.72</v>
      </c>
      <c r="CR6" s="21">
        <f t="shared" si="10"/>
        <v>42.47</v>
      </c>
      <c r="CS6" s="21">
        <f t="shared" si="10"/>
        <v>42.4</v>
      </c>
      <c r="CT6" s="21">
        <f t="shared" si="10"/>
        <v>42.28</v>
      </c>
      <c r="CU6" s="21">
        <f t="shared" si="10"/>
        <v>41.06</v>
      </c>
      <c r="CV6" s="21">
        <f t="shared" si="10"/>
        <v>45.6</v>
      </c>
      <c r="CW6" s="20" t="str">
        <f>IF(CW7="","",IF(CW7="-","【-】","【"&amp;SUBSTITUTE(TEXT(CW7,"#,##0.00"),"-","△")&amp;"】"))</f>
        <v>【43.28】</v>
      </c>
      <c r="CX6" s="21">
        <f>IF(CX7="",NA(),CX7)</f>
        <v>98.79</v>
      </c>
      <c r="CY6" s="21">
        <f t="shared" ref="CY6:DG6" si="11">IF(CY7="",NA(),CY7)</f>
        <v>98.8</v>
      </c>
      <c r="CZ6" s="21">
        <f t="shared" si="11"/>
        <v>98.81</v>
      </c>
      <c r="DA6" s="21">
        <f t="shared" si="11"/>
        <v>98.94</v>
      </c>
      <c r="DB6" s="21">
        <f t="shared" si="11"/>
        <v>98.69</v>
      </c>
      <c r="DC6" s="21">
        <f t="shared" si="11"/>
        <v>83.75</v>
      </c>
      <c r="DD6" s="21">
        <f t="shared" si="11"/>
        <v>84.19</v>
      </c>
      <c r="DE6" s="21">
        <f t="shared" si="11"/>
        <v>84.34</v>
      </c>
      <c r="DF6" s="21">
        <f t="shared" si="11"/>
        <v>84.34</v>
      </c>
      <c r="DG6" s="21">
        <f t="shared" si="11"/>
        <v>88.66</v>
      </c>
      <c r="DH6" s="20" t="str">
        <f>IF(DH7="","",IF(DH7="-","【-】","【"&amp;SUBSTITUTE(TEXT(DH7,"#,##0.00"),"-","△")&amp;"】"))</f>
        <v>【86.21】</v>
      </c>
      <c r="DI6" s="21">
        <f>IF(DI7="",NA(),DI7)</f>
        <v>23.09</v>
      </c>
      <c r="DJ6" s="21">
        <f t="shared" ref="DJ6:DR6" si="12">IF(DJ7="",NA(),DJ7)</f>
        <v>25.37</v>
      </c>
      <c r="DK6" s="21">
        <f t="shared" si="12"/>
        <v>27.68</v>
      </c>
      <c r="DL6" s="21">
        <f t="shared" si="12"/>
        <v>30.18</v>
      </c>
      <c r="DM6" s="21">
        <f t="shared" si="12"/>
        <v>32.69</v>
      </c>
      <c r="DN6" s="21">
        <f t="shared" si="12"/>
        <v>24.68</v>
      </c>
      <c r="DO6" s="21">
        <f t="shared" si="12"/>
        <v>21.36</v>
      </c>
      <c r="DP6" s="21">
        <f t="shared" si="12"/>
        <v>22.79</v>
      </c>
      <c r="DQ6" s="21">
        <f t="shared" si="12"/>
        <v>24.8</v>
      </c>
      <c r="DR6" s="21">
        <f t="shared" si="12"/>
        <v>33.159999999999997</v>
      </c>
      <c r="DS6" s="20" t="str">
        <f>IF(DS7="","",IF(DS7="-","【-】","【"&amp;SUBSTITUTE(TEXT(DS7,"#,##0.00"),"-","△")&amp;"】"))</f>
        <v>【29.62】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>
        <f t="shared" si="13"/>
        <v>8.6199999999999992</v>
      </c>
      <c r="DZ6" s="21">
        <f t="shared" si="13"/>
        <v>0.01</v>
      </c>
      <c r="EA6" s="21">
        <f t="shared" si="13"/>
        <v>0.01</v>
      </c>
      <c r="EB6" s="21">
        <f t="shared" si="13"/>
        <v>0.02</v>
      </c>
      <c r="EC6" s="21">
        <f t="shared" si="13"/>
        <v>0.12</v>
      </c>
      <c r="ED6" s="20" t="str">
        <f>IF(ED7="","",IF(ED7="-","【-】","【"&amp;SUBSTITUTE(TEXT(ED7,"#,##0.00"),"-","△")&amp;"】"))</f>
        <v>【0.09】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0.36</v>
      </c>
      <c r="EK6" s="21">
        <f t="shared" si="14"/>
        <v>0.39</v>
      </c>
      <c r="EL6" s="21">
        <f t="shared" si="14"/>
        <v>0.1</v>
      </c>
      <c r="EM6" s="21">
        <f t="shared" si="14"/>
        <v>0.08</v>
      </c>
      <c r="EN6" s="21">
        <f t="shared" si="14"/>
        <v>0.17</v>
      </c>
      <c r="EO6" s="20" t="str">
        <f>IF(EO7="","",IF(EO7="-","【-】","【"&amp;SUBSTITUTE(TEXT(EO7,"#,##0.00"),"-","△")&amp;"】"))</f>
        <v>【0.11】</v>
      </c>
    </row>
    <row r="7" spans="1:148" s="22" customFormat="1" x14ac:dyDescent="0.15">
      <c r="A7" s="14"/>
      <c r="B7" s="23">
        <v>2023</v>
      </c>
      <c r="C7" s="23">
        <v>43621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62.86</v>
      </c>
      <c r="P7" s="24">
        <v>59.78</v>
      </c>
      <c r="Q7" s="24">
        <v>72.14</v>
      </c>
      <c r="R7" s="24">
        <v>3652</v>
      </c>
      <c r="S7" s="24">
        <v>11562</v>
      </c>
      <c r="T7" s="24">
        <v>64.58</v>
      </c>
      <c r="U7" s="24">
        <v>179.03</v>
      </c>
      <c r="V7" s="24">
        <v>6884</v>
      </c>
      <c r="W7" s="24">
        <v>4.92</v>
      </c>
      <c r="X7" s="24">
        <v>1399.19</v>
      </c>
      <c r="Y7" s="24">
        <v>117.65</v>
      </c>
      <c r="Z7" s="24">
        <v>117.57</v>
      </c>
      <c r="AA7" s="24">
        <v>123.59</v>
      </c>
      <c r="AB7" s="24">
        <v>127.86</v>
      </c>
      <c r="AC7" s="24">
        <v>129.09</v>
      </c>
      <c r="AD7" s="24">
        <v>102.73</v>
      </c>
      <c r="AE7" s="24">
        <v>105.78</v>
      </c>
      <c r="AF7" s="24">
        <v>106.09</v>
      </c>
      <c r="AG7" s="24">
        <v>106.44</v>
      </c>
      <c r="AH7" s="24">
        <v>102.68</v>
      </c>
      <c r="AI7" s="24">
        <v>105.09</v>
      </c>
      <c r="AJ7" s="24">
        <v>198.33</v>
      </c>
      <c r="AK7" s="24">
        <v>129.86000000000001</v>
      </c>
      <c r="AL7" s="24">
        <v>58.49</v>
      </c>
      <c r="AM7" s="24">
        <v>0</v>
      </c>
      <c r="AN7" s="24">
        <v>0</v>
      </c>
      <c r="AO7" s="24">
        <v>94.97</v>
      </c>
      <c r="AP7" s="24">
        <v>63.96</v>
      </c>
      <c r="AQ7" s="24">
        <v>69.42</v>
      </c>
      <c r="AR7" s="24">
        <v>72.86</v>
      </c>
      <c r="AS7" s="24">
        <v>58.68</v>
      </c>
      <c r="AT7" s="24">
        <v>65.73</v>
      </c>
      <c r="AU7" s="24">
        <v>82.21</v>
      </c>
      <c r="AV7" s="24">
        <v>81.92</v>
      </c>
      <c r="AW7" s="24">
        <v>76.260000000000005</v>
      </c>
      <c r="AX7" s="24">
        <v>84.13</v>
      </c>
      <c r="AY7" s="24">
        <v>100.51</v>
      </c>
      <c r="AZ7" s="24">
        <v>47.72</v>
      </c>
      <c r="BA7" s="24">
        <v>44.24</v>
      </c>
      <c r="BB7" s="24">
        <v>43.07</v>
      </c>
      <c r="BC7" s="24">
        <v>45.42</v>
      </c>
      <c r="BD7" s="24">
        <v>45.01</v>
      </c>
      <c r="BE7" s="24">
        <v>48.91</v>
      </c>
      <c r="BF7" s="24">
        <v>1013.11</v>
      </c>
      <c r="BG7" s="24">
        <v>944.87</v>
      </c>
      <c r="BH7" s="24">
        <v>911.71</v>
      </c>
      <c r="BI7" s="24">
        <v>811.05</v>
      </c>
      <c r="BJ7" s="24">
        <v>864.38</v>
      </c>
      <c r="BK7" s="24">
        <v>1206.79</v>
      </c>
      <c r="BL7" s="24">
        <v>1258.43</v>
      </c>
      <c r="BM7" s="24">
        <v>1163.75</v>
      </c>
      <c r="BN7" s="24">
        <v>1195.47</v>
      </c>
      <c r="BO7" s="24">
        <v>1141.98</v>
      </c>
      <c r="BP7" s="24">
        <v>1156.82</v>
      </c>
      <c r="BQ7" s="24">
        <v>77.739999999999995</v>
      </c>
      <c r="BR7" s="24">
        <v>51.16</v>
      </c>
      <c r="BS7" s="24">
        <v>114.93</v>
      </c>
      <c r="BT7" s="24">
        <v>98.1</v>
      </c>
      <c r="BU7" s="24">
        <v>98.35</v>
      </c>
      <c r="BV7" s="24">
        <v>71.84</v>
      </c>
      <c r="BW7" s="24">
        <v>73.36</v>
      </c>
      <c r="BX7" s="24">
        <v>72.599999999999994</v>
      </c>
      <c r="BY7" s="24">
        <v>69.430000000000007</v>
      </c>
      <c r="BZ7" s="24">
        <v>82.27</v>
      </c>
      <c r="CA7" s="24">
        <v>75.33</v>
      </c>
      <c r="CB7" s="24">
        <v>240.58</v>
      </c>
      <c r="CC7" s="24">
        <v>359.87</v>
      </c>
      <c r="CD7" s="24">
        <v>161.1</v>
      </c>
      <c r="CE7" s="24">
        <v>192.77</v>
      </c>
      <c r="CF7" s="24">
        <v>192.08</v>
      </c>
      <c r="CG7" s="24">
        <v>228.47</v>
      </c>
      <c r="CH7" s="24">
        <v>224.88</v>
      </c>
      <c r="CI7" s="24">
        <v>228.64</v>
      </c>
      <c r="CJ7" s="24">
        <v>239.46</v>
      </c>
      <c r="CK7" s="24">
        <v>194.42</v>
      </c>
      <c r="CL7" s="24">
        <v>215.73</v>
      </c>
      <c r="CM7" s="24">
        <v>56.66</v>
      </c>
      <c r="CN7" s="24">
        <v>55.1</v>
      </c>
      <c r="CO7" s="24">
        <v>51.86</v>
      </c>
      <c r="CP7" s="24">
        <v>47.8</v>
      </c>
      <c r="CQ7" s="24">
        <v>47.72</v>
      </c>
      <c r="CR7" s="24">
        <v>42.47</v>
      </c>
      <c r="CS7" s="24">
        <v>42.4</v>
      </c>
      <c r="CT7" s="24">
        <v>42.28</v>
      </c>
      <c r="CU7" s="24">
        <v>41.06</v>
      </c>
      <c r="CV7" s="24">
        <v>45.6</v>
      </c>
      <c r="CW7" s="24">
        <v>43.28</v>
      </c>
      <c r="CX7" s="24">
        <v>98.79</v>
      </c>
      <c r="CY7" s="24">
        <v>98.8</v>
      </c>
      <c r="CZ7" s="24">
        <v>98.81</v>
      </c>
      <c r="DA7" s="24">
        <v>98.94</v>
      </c>
      <c r="DB7" s="24">
        <v>98.69</v>
      </c>
      <c r="DC7" s="24">
        <v>83.75</v>
      </c>
      <c r="DD7" s="24">
        <v>84.19</v>
      </c>
      <c r="DE7" s="24">
        <v>84.34</v>
      </c>
      <c r="DF7" s="24">
        <v>84.34</v>
      </c>
      <c r="DG7" s="24">
        <v>88.66</v>
      </c>
      <c r="DH7" s="24">
        <v>86.21</v>
      </c>
      <c r="DI7" s="24">
        <v>23.09</v>
      </c>
      <c r="DJ7" s="24">
        <v>25.37</v>
      </c>
      <c r="DK7" s="24">
        <v>27.68</v>
      </c>
      <c r="DL7" s="24">
        <v>30.18</v>
      </c>
      <c r="DM7" s="24">
        <v>32.69</v>
      </c>
      <c r="DN7" s="24">
        <v>24.68</v>
      </c>
      <c r="DO7" s="24">
        <v>21.36</v>
      </c>
      <c r="DP7" s="24">
        <v>22.79</v>
      </c>
      <c r="DQ7" s="24">
        <v>24.8</v>
      </c>
      <c r="DR7" s="24">
        <v>33.159999999999997</v>
      </c>
      <c r="DS7" s="24">
        <v>29.62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8.6199999999999992</v>
      </c>
      <c r="DZ7" s="24">
        <v>0.01</v>
      </c>
      <c r="EA7" s="24">
        <v>0.01</v>
      </c>
      <c r="EB7" s="24">
        <v>0.02</v>
      </c>
      <c r="EC7" s="24">
        <v>0.12</v>
      </c>
      <c r="ED7" s="24">
        <v>0.09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0.36</v>
      </c>
      <c r="EK7" s="24">
        <v>0.39</v>
      </c>
      <c r="EL7" s="24">
        <v>0.1</v>
      </c>
      <c r="EM7" s="24">
        <v>0.08</v>
      </c>
      <c r="EN7" s="24">
        <v>0.17</v>
      </c>
      <c r="EO7" s="24">
        <v>0.11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110</v>
      </c>
      <c r="F13" t="s">
        <v>110</v>
      </c>
      <c r="G13" t="s">
        <v>111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佐々木 真琴</cp:lastModifiedBy>
  <cp:lastPrinted>2025-02-02T23:58:42Z</cp:lastPrinted>
  <dcterms:created xsi:type="dcterms:W3CDTF">2025-01-24T07:09:24Z</dcterms:created>
  <dcterms:modified xsi:type="dcterms:W3CDTF">2025-02-02T23:58:52Z</dcterms:modified>
  <cp:category/>
</cp:coreProperties>
</file>