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sv\18_上下水道事業所\02 庶務班\080_各種調査関係\11_国・県\R6\R070128_【県市町村】公営企業に係る経営比較分析表（R5年度決算）の分析等について（依頼）\02　提出\"/>
    </mc:Choice>
  </mc:AlternateContent>
  <xr:revisionPtr revIDLastSave="0" documentId="8_{8BCD0E8C-AF57-4B66-8EEC-E1C7E7116A58}" xr6:coauthVersionLast="47" xr6:coauthVersionMax="47" xr10:uidLastSave="{00000000-0000-0000-0000-000000000000}"/>
  <workbookProtection workbookAlgorithmName="SHA-512" workbookHashValue="+KHiPk7N48IlF1qVFO0T8JWgHPoH0SYpc49efSl1Gs6RLXX5Yo9kgubVmqjVBdtsZpDXXgycp9uen5hoq1XLKg==" workbookSaltValue="w6F8i0GDvCAjwkmn3OEx6A==" workbookSpinCount="100000" lockStructure="1"/>
  <bookViews>
    <workbookView xWindow="13140" yWindow="285" windowWidth="15585" windowHeight="1470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F85" i="4"/>
  <c r="E85" i="4"/>
  <c r="AT10" i="4"/>
  <c r="AL10" i="4"/>
  <c r="AL8" i="4"/>
  <c r="I8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<sst xmlns="http://schemas.openxmlformats.org/spreadsheetml/2006/main" count="231" uniqueCount="115">
  <si>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</si>
  <si>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</si>
  <si>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</si>
  <si>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</si>
  <si>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</si>
  <si>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</si>
  <si>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</si>
  <si>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</si>
  <si>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</si>
  <si>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</si>
  <si>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</si>
  <si>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</si>
  <si>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</si>
  <si>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</si>
  <si>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</si>
  <si>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</si>
  <si>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</si>
  <si>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</si>
  <si>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</si>
  <si>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</si>
  <si>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</si>
  <si>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</si>
  <si>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</si>
  <si>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</si>
  <si>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</si>
  <si>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</si>
  <si>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</si>
  <si>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</si>
  <si>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</si>
  <si>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</si>
  <si>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</si>
  <si>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</si>
  <si>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</si>
  <si>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</si>
  <si>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</si>
  <si>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</si>
  <si>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</si>
  <si>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</si>
  <si>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</si>
  <si>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</si>
  <si>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</si>
  <si>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</si>
  <si>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</si>
  <si>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</si>
  <si>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</si>
  <si>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</si>
  <si>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</si>
  <si>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</si>
  <si>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</si>
  <si>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</si>
  <si>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</si>
  <si>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</si>
  <si>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</si>
  <si>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</si>
  <si>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</si>
  <si>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</si>
  <si>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</si>
  <si>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</si>
  <si>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</si>
  <si>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</si>
  <si>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</si>
  <si>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</si>
  <si>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</si>
  <si>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</si>
  <si>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</si>
  <si>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</si>
  <si>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</si>
  <si>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</si>
  <si>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</si>
  <si>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</si>
  <si>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</si>
  <si>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</si>
  <si>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</si>
  <si>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</si>
  <si>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</si>
  <si>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</si>
  <si>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</si>
  <si>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</si>
  <si>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</si>
  <si>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</si>
  <si>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</si>
  <si>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</si>
  <si>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</si>
  <si>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</si>
  <si>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</si>
  <si>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</si>
  <si>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</si>
  <si>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</si>
  <si>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</si>
  <si>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</si>
  <si>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</si>
  <si>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</si>
  <si>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</si>
  <si>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</si>
  <si>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</si>
  <si>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</si>
  <si>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山元町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</si>
  <si>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</si>
  <si>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</si>
  <si>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</si>
  <si>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</si>
  <si>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</si>
  <si>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</si>
  <si>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</si>
  <si>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</si>
  <si>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</si>
  <si>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</si>
  <si>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</si>
  <si>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</si>
  <si>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</si>
  <si>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</si>
  <si>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</si>
  <si>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経常収支比率は毎年100％（基準値）を超え、累積欠損金比率は発生していないため、本町の経営状況は良好である。
　流動比率は、企業債の償還が進み、負債が減少したことで、当年度は100％を超えた。今後も、ストックマネジメントに基づく事業を検討し、適正な企業債の借入を行うことが重要視される。
　経費回収率は、近年の地震で修繕費が増加したことなどにより、100％を下回った。
　施設利用率及び水洗化率は、例年平均値を上回っているが、人口減少等により使用料収入の増加は見込めないため、適切な施設管理を維持していく。</t>
    <phoneticPr fontId="4"/>
  </si>
  <si>
    <t>　有形固定資産減価償却率は、増加傾向にあり施設の老朽化が進んでいる状況にある。今後も経営状況を正確に把握した上で、ストックマネジメントに基づく改築・更新事業を検討し計画的な整備を行っていく。
　なお、管渠老朽化率及び管渠改善率は、東日本大震災による管渠復旧・復興事業の整備から年数が経過していないため発生していない。</t>
    <phoneticPr fontId="4"/>
  </si>
  <si>
    <t>　経営については、黒字となっているが、経費回収率が示すとおり、使用料以外の収入に依存している状況である。
　今後の取組として、安定した経営の確保に努めるため、ストックマネジメントに基づく改築・更新事業を検討し、事業の平準化を行うことで、更なるコスト削減を図っていく。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</si>
</sst>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2-4794-A102-00B177E2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2-4794-A102-00B177E2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117.65</c:v>
                </c:pt>
                <c:pt idx="1">
                  <c:v>117.57</c:v>
                </c:pt>
                <c:pt idx="2">
                  <c:v>123.59</c:v>
                </c:pt>
                <c:pt idx="3">
                  <c:v>127.86</c:v>
                </c:pt>
                <c:pt idx="4">
                  <c:v>129.09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9-4129-8E9D-333A46466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9-4129-8E9D-333A46466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23.09</c:v>
                </c:pt>
                <c:pt idx="1">
                  <c:v>25.37</c:v>
                </c:pt>
                <c:pt idx="2">
                  <c:v>27.68</c:v>
                </c:pt>
                <c:pt idx="3">
                  <c:v>30.18</c:v>
                </c:pt>
                <c:pt idx="4">
                  <c:v>32.69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A-4996-AB26-2D67AB8F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A-4996-AB26-2D67AB8F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A-4126-B1CC-247EA419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A-4126-B1CC-247EA419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198.33</c:v>
                </c:pt>
                <c:pt idx="1">
                  <c:v>129.86000000000001</c:v>
                </c:pt>
                <c:pt idx="2">
                  <c:v>58.49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F-492C-A6BF-FFBB800C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F-492C-A6BF-FFBB800C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82.21</c:v>
                </c:pt>
                <c:pt idx="1">
                  <c:v>81.92</c:v>
                </c:pt>
                <c:pt idx="2">
                  <c:v>76.260000000000005</c:v>
                </c:pt>
                <c:pt idx="3">
                  <c:v>84.13</c:v>
                </c:pt>
                <c:pt idx="4">
                  <c:v>100.51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6-4CED-B2EF-3E6BB283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6-4CED-B2EF-3E6BB283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1013.11</c:v>
                </c:pt>
                <c:pt idx="1">
                  <c:v>944.87</c:v>
                </c:pt>
                <c:pt idx="2">
                  <c:v>911.71</c:v>
                </c:pt>
                <c:pt idx="3">
                  <c:v>811.05</c:v>
                </c:pt>
                <c:pt idx="4">
                  <c:v>864.38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2-425B-9E60-429E5AEA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2-425B-9E60-429E5AEA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77.739999999999995</c:v>
                </c:pt>
                <c:pt idx="1">
                  <c:v>51.16</c:v>
                </c:pt>
                <c:pt idx="2">
                  <c:v>114.93</c:v>
                </c:pt>
                <c:pt idx="3">
                  <c:v>98.1</c:v>
                </c:pt>
                <c:pt idx="4">
                  <c:v>98.35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2-49EE-879A-F3EB73976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2-49EE-879A-F3EB73976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240.58</c:v>
                </c:pt>
                <c:pt idx="1">
                  <c:v>359.87</c:v>
                </c:pt>
                <c:pt idx="2">
                  <c:v>161.1</c:v>
                </c:pt>
                <c:pt idx="3">
                  <c:v>192.77</c:v>
                </c:pt>
                <c:pt idx="4">
                  <c:v>192.08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2-4B90-9B46-535AF34C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2-4B90-9B46-535AF34C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56.66</c:v>
                </c:pt>
                <c:pt idx="1">
                  <c:v>55.1</c:v>
                </c:pt>
                <c:pt idx="2">
                  <c:v>51.86</c:v>
                </c:pt>
                <c:pt idx="3">
                  <c:v>47.8</c:v>
                </c:pt>
                <c:pt idx="4">
                  <c:v>47.72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9-42ED-BA2D-E19F30466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9-42ED-BA2D-E19F30466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98.79</c:v>
                </c:pt>
                <c:pt idx="1">
                  <c:v>98.8</c:v>
                </c:pt>
                <c:pt idx="2">
                  <c:v>98.81</c:v>
                </c:pt>
                <c:pt idx="3">
                  <c:v>98.94</c:v>
                </c:pt>
                <c:pt idx="4">
                  <c:v>98.69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0A2-BA9A-EDE7CE18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B-40A2-BA9A-EDE7CE18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R60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宮城県　山元町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11562</v>
      </c>
      <c r="AM8" s="54"/>
      <c r="AN8" s="54"/>
      <c r="AO8" s="54"/>
      <c r="AP8" s="54"/>
      <c r="AQ8" s="54"/>
      <c r="AR8" s="54"/>
      <c r="AS8" s="54"/>
      <c r="AT8" s="53">
        <f>データ!T6</f>
        <v>64.58</v>
      </c>
      <c r="AU8" s="53"/>
      <c r="AV8" s="53"/>
      <c r="AW8" s="53"/>
      <c r="AX8" s="53"/>
      <c r="AY8" s="53"/>
      <c r="AZ8" s="53"/>
      <c r="BA8" s="53"/>
      <c r="BB8" s="53">
        <f>データ!U6</f>
        <v>179.03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62.86</v>
      </c>
      <c r="J10" s="53"/>
      <c r="K10" s="53"/>
      <c r="L10" s="53"/>
      <c r="M10" s="53"/>
      <c r="N10" s="53"/>
      <c r="O10" s="53"/>
      <c r="P10" s="53">
        <f>データ!P6</f>
        <v>59.78</v>
      </c>
      <c r="Q10" s="53"/>
      <c r="R10" s="53"/>
      <c r="S10" s="53"/>
      <c r="T10" s="53"/>
      <c r="U10" s="53"/>
      <c r="V10" s="53"/>
      <c r="W10" s="53">
        <f>データ!Q6</f>
        <v>72.14</v>
      </c>
      <c r="X10" s="53"/>
      <c r="Y10" s="53"/>
      <c r="Z10" s="53"/>
      <c r="AA10" s="53"/>
      <c r="AB10" s="53"/>
      <c r="AC10" s="53"/>
      <c r="AD10" s="54">
        <f>データ!R6</f>
        <v>3652</v>
      </c>
      <c r="AE10" s="54"/>
      <c r="AF10" s="54"/>
      <c r="AG10" s="54"/>
      <c r="AH10" s="54"/>
      <c r="AI10" s="54"/>
      <c r="AJ10" s="54"/>
      <c r="AK10" s="2"/>
      <c r="AL10" s="54">
        <f>データ!V6</f>
        <v>6884</v>
      </c>
      <c r="AM10" s="54"/>
      <c r="AN10" s="54"/>
      <c r="AO10" s="54"/>
      <c r="AP10" s="54"/>
      <c r="AQ10" s="54"/>
      <c r="AR10" s="54"/>
      <c r="AS10" s="54"/>
      <c r="AT10" s="53">
        <f>データ!W6</f>
        <v>4.92</v>
      </c>
      <c r="AU10" s="53"/>
      <c r="AV10" s="53"/>
      <c r="AW10" s="53"/>
      <c r="AX10" s="53"/>
      <c r="AY10" s="53"/>
      <c r="AZ10" s="53"/>
      <c r="BA10" s="53"/>
      <c r="BB10" s="53">
        <f>データ!X6</f>
        <v>1399.19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qMjqlKUBzpajFsDtVn1qc39n7AW1Tb3EQAFNXrAf7K+Ui+zm9sWFFq8d/50chNNFuOypyMaghJAFMsRv2PPUAw==" saltValue="VAfdqNuz60RkBOMjWt40Q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43621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宮城県　山元町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62.86</v>
      </c>
      <c r="P6" s="20">
        <f t="shared" si="3"/>
        <v>59.78</v>
      </c>
      <c r="Q6" s="20">
        <f t="shared" si="3"/>
        <v>72.14</v>
      </c>
      <c r="R6" s="20">
        <f t="shared" si="3"/>
        <v>3652</v>
      </c>
      <c r="S6" s="20">
        <f t="shared" si="3"/>
        <v>11562</v>
      </c>
      <c r="T6" s="20">
        <f t="shared" si="3"/>
        <v>64.58</v>
      </c>
      <c r="U6" s="20">
        <f t="shared" si="3"/>
        <v>179.03</v>
      </c>
      <c r="V6" s="20">
        <f t="shared" si="3"/>
        <v>6884</v>
      </c>
      <c r="W6" s="20">
        <f t="shared" si="3"/>
        <v>4.92</v>
      </c>
      <c r="X6" s="20">
        <f t="shared" si="3"/>
        <v>1399.19</v>
      </c>
      <c r="Y6" s="21">
        <f>IF(Y7="",NA(),Y7)</f>
        <v>117.65</v>
      </c>
      <c r="Z6" s="21">
        <f t="shared" ref="Z6:AH6" si="4">IF(Z7="",NA(),Z7)</f>
        <v>117.57</v>
      </c>
      <c r="AA6" s="21">
        <f t="shared" si="4"/>
        <v>123.59</v>
      </c>
      <c r="AB6" s="21">
        <f t="shared" si="4"/>
        <v>127.86</v>
      </c>
      <c r="AC6" s="21">
        <f t="shared" si="4"/>
        <v>129.09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>
        <f>IF(AJ7="",NA(),AJ7)</f>
        <v>198.33</v>
      </c>
      <c r="AK6" s="21">
        <f t="shared" ref="AK6:AS6" si="5">IF(AK7="",NA(),AK7)</f>
        <v>129.86000000000001</v>
      </c>
      <c r="AL6" s="21">
        <f t="shared" si="5"/>
        <v>58.49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>
        <f>IF(AU7="",NA(),AU7)</f>
        <v>82.21</v>
      </c>
      <c r="AV6" s="21">
        <f t="shared" ref="AV6:BD6" si="6">IF(AV7="",NA(),AV7)</f>
        <v>81.92</v>
      </c>
      <c r="AW6" s="21">
        <f t="shared" si="6"/>
        <v>76.260000000000005</v>
      </c>
      <c r="AX6" s="21">
        <f t="shared" si="6"/>
        <v>84.13</v>
      </c>
      <c r="AY6" s="21">
        <f t="shared" si="6"/>
        <v>100.51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>
        <f>IF(BF7="",NA(),BF7)</f>
        <v>1013.11</v>
      </c>
      <c r="BG6" s="21">
        <f t="shared" ref="BG6:BO6" si="7">IF(BG7="",NA(),BG7)</f>
        <v>944.87</v>
      </c>
      <c r="BH6" s="21">
        <f t="shared" si="7"/>
        <v>911.71</v>
      </c>
      <c r="BI6" s="21">
        <f t="shared" si="7"/>
        <v>811.05</v>
      </c>
      <c r="BJ6" s="21">
        <f t="shared" si="7"/>
        <v>864.38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>
        <f>IF(BQ7="",NA(),BQ7)</f>
        <v>77.739999999999995</v>
      </c>
      <c r="BR6" s="21">
        <f t="shared" ref="BR6:BZ6" si="8">IF(BR7="",NA(),BR7)</f>
        <v>51.16</v>
      </c>
      <c r="BS6" s="21">
        <f t="shared" si="8"/>
        <v>114.93</v>
      </c>
      <c r="BT6" s="21">
        <f t="shared" si="8"/>
        <v>98.1</v>
      </c>
      <c r="BU6" s="21">
        <f t="shared" si="8"/>
        <v>98.35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>
        <f>IF(CB7="",NA(),CB7)</f>
        <v>240.58</v>
      </c>
      <c r="CC6" s="21">
        <f t="shared" ref="CC6:CK6" si="9">IF(CC7="",NA(),CC7)</f>
        <v>359.87</v>
      </c>
      <c r="CD6" s="21">
        <f t="shared" si="9"/>
        <v>161.1</v>
      </c>
      <c r="CE6" s="21">
        <f t="shared" si="9"/>
        <v>192.77</v>
      </c>
      <c r="CF6" s="21">
        <f t="shared" si="9"/>
        <v>192.08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>
        <f>IF(CM7="",NA(),CM7)</f>
        <v>56.66</v>
      </c>
      <c r="CN6" s="21">
        <f t="shared" ref="CN6:CV6" si="10">IF(CN7="",NA(),CN7)</f>
        <v>55.1</v>
      </c>
      <c r="CO6" s="21">
        <f t="shared" si="10"/>
        <v>51.86</v>
      </c>
      <c r="CP6" s="21">
        <f t="shared" si="10"/>
        <v>47.8</v>
      </c>
      <c r="CQ6" s="21">
        <f t="shared" si="10"/>
        <v>47.72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>
        <f>IF(CX7="",NA(),CX7)</f>
        <v>98.79</v>
      </c>
      <c r="CY6" s="21">
        <f t="shared" ref="CY6:DG6" si="11">IF(CY7="",NA(),CY7)</f>
        <v>98.8</v>
      </c>
      <c r="CZ6" s="21">
        <f t="shared" si="11"/>
        <v>98.81</v>
      </c>
      <c r="DA6" s="21">
        <f t="shared" si="11"/>
        <v>98.94</v>
      </c>
      <c r="DB6" s="21">
        <f t="shared" si="11"/>
        <v>98.69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>
        <f>IF(DI7="",NA(),DI7)</f>
        <v>23.09</v>
      </c>
      <c r="DJ6" s="21">
        <f t="shared" ref="DJ6:DR6" si="12">IF(DJ7="",NA(),DJ7)</f>
        <v>25.37</v>
      </c>
      <c r="DK6" s="21">
        <f t="shared" si="12"/>
        <v>27.68</v>
      </c>
      <c r="DL6" s="21">
        <f t="shared" si="12"/>
        <v>30.18</v>
      </c>
      <c r="DM6" s="21">
        <f t="shared" si="12"/>
        <v>32.69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43621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62.86</v>
      </c>
      <c r="P7" s="24">
        <v>59.78</v>
      </c>
      <c r="Q7" s="24">
        <v>72.14</v>
      </c>
      <c r="R7" s="24">
        <v>3652</v>
      </c>
      <c r="S7" s="24">
        <v>11562</v>
      </c>
      <c r="T7" s="24">
        <v>64.58</v>
      </c>
      <c r="U7" s="24">
        <v>179.03</v>
      </c>
      <c r="V7" s="24">
        <v>6884</v>
      </c>
      <c r="W7" s="24">
        <v>4.92</v>
      </c>
      <c r="X7" s="24">
        <v>1399.19</v>
      </c>
      <c r="Y7" s="24">
        <v>117.65</v>
      </c>
      <c r="Z7" s="24">
        <v>117.57</v>
      </c>
      <c r="AA7" s="24">
        <v>123.59</v>
      </c>
      <c r="AB7" s="24">
        <v>127.86</v>
      </c>
      <c r="AC7" s="24">
        <v>129.09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102.68</v>
      </c>
      <c r="AI7" s="24">
        <v>105.09</v>
      </c>
      <c r="AJ7" s="24">
        <v>198.33</v>
      </c>
      <c r="AK7" s="24">
        <v>129.86000000000001</v>
      </c>
      <c r="AL7" s="24">
        <v>58.49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58.68</v>
      </c>
      <c r="AT7" s="24">
        <v>65.73</v>
      </c>
      <c r="AU7" s="24">
        <v>82.21</v>
      </c>
      <c r="AV7" s="24">
        <v>81.92</v>
      </c>
      <c r="AW7" s="24">
        <v>76.260000000000005</v>
      </c>
      <c r="AX7" s="24">
        <v>84.13</v>
      </c>
      <c r="AY7" s="24">
        <v>100.51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45.01</v>
      </c>
      <c r="BE7" s="24">
        <v>48.91</v>
      </c>
      <c r="BF7" s="24">
        <v>1013.11</v>
      </c>
      <c r="BG7" s="24">
        <v>944.87</v>
      </c>
      <c r="BH7" s="24">
        <v>911.71</v>
      </c>
      <c r="BI7" s="24">
        <v>811.05</v>
      </c>
      <c r="BJ7" s="24">
        <v>864.38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1141.98</v>
      </c>
      <c r="BP7" s="24">
        <v>1156.82</v>
      </c>
      <c r="BQ7" s="24">
        <v>77.739999999999995</v>
      </c>
      <c r="BR7" s="24">
        <v>51.16</v>
      </c>
      <c r="BS7" s="24">
        <v>114.93</v>
      </c>
      <c r="BT7" s="24">
        <v>98.1</v>
      </c>
      <c r="BU7" s="24">
        <v>98.35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82.27</v>
      </c>
      <c r="CA7" s="24">
        <v>75.33</v>
      </c>
      <c r="CB7" s="24">
        <v>240.58</v>
      </c>
      <c r="CC7" s="24">
        <v>359.87</v>
      </c>
      <c r="CD7" s="24">
        <v>161.1</v>
      </c>
      <c r="CE7" s="24">
        <v>192.77</v>
      </c>
      <c r="CF7" s="24">
        <v>192.08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194.42</v>
      </c>
      <c r="CL7" s="24">
        <v>215.73</v>
      </c>
      <c r="CM7" s="24">
        <v>56.66</v>
      </c>
      <c r="CN7" s="24">
        <v>55.1</v>
      </c>
      <c r="CO7" s="24">
        <v>51.86</v>
      </c>
      <c r="CP7" s="24">
        <v>47.8</v>
      </c>
      <c r="CQ7" s="24">
        <v>47.72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45.6</v>
      </c>
      <c r="CW7" s="24">
        <v>43.28</v>
      </c>
      <c r="CX7" s="24">
        <v>98.79</v>
      </c>
      <c r="CY7" s="24">
        <v>98.8</v>
      </c>
      <c r="CZ7" s="24">
        <v>98.81</v>
      </c>
      <c r="DA7" s="24">
        <v>98.94</v>
      </c>
      <c r="DB7" s="24">
        <v>98.69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88.66</v>
      </c>
      <c r="DH7" s="24">
        <v>86.21</v>
      </c>
      <c r="DI7" s="24">
        <v>23.09</v>
      </c>
      <c r="DJ7" s="24">
        <v>25.37</v>
      </c>
      <c r="DK7" s="24">
        <v>27.68</v>
      </c>
      <c r="DL7" s="24">
        <v>30.18</v>
      </c>
      <c r="DM7" s="24">
        <v>32.69</v>
      </c>
      <c r="DN7" s="24">
        <v>24.68</v>
      </c>
      <c r="DO7" s="24">
        <v>21.36</v>
      </c>
      <c r="DP7" s="24">
        <v>22.79</v>
      </c>
      <c r="DQ7" s="24">
        <v>24.8</v>
      </c>
      <c r="DR7" s="24">
        <v>33.159999999999997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0.12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佐々木 真琴</cp:lastModifiedBy>
  <cp:lastPrinted>2025-02-02T23:58:42Z</cp:lastPrinted>
  <dcterms:created xsi:type="dcterms:W3CDTF">2025-01-24T07:09:24Z</dcterms:created>
  <dcterms:modified xsi:type="dcterms:W3CDTF">2025-02-02T23:58:52Z</dcterms:modified>
  <cp:category/>
</cp:coreProperties>
</file>