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J10" i="4" s="1"/>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<sst xmlns="http://schemas.openxmlformats.org/spreadsheetml/2006/main" count="217" uniqueCount="107">
  <si>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</si>
  <si>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</si>
  <si>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</si>
  <si>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</si>
  <si>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</si>
  <si>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</si>
  <si>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</si>
  <si>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</si>
  <si>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</si>
  <si>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</si>
  <si>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</si>
  <si>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</si>
  <si>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</si>
  <si>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</si>
  <si>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</si>
  <si>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</si>
  <si>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</si>
  <si>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</si>
  <si>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</si>
  <si>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</si>
  <si>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</si>
  <si>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</si>
  <si>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</si>
  <si>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</si>
  <si>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</si>
  <si>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</si>
  <si>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</si>
  <si>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</si>
  <si>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</si>
  <si>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</si>
  <si>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</si>
  <si>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</si>
  <si>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</si>
  <si>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</si>
  <si>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</si>
  <si>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</si>
  <si>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</si>
  <si>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</si>
  <si>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</si>
  <si>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</si>
  <si>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</si>
  <si>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</si>
  <si>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</si>
  <si>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</si>
  <si>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</si>
  <si>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</si>
  <si>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</si>
  <si>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</si>
  <si>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</si>
  <si>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</si>
  <si>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</si>
  <si>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</si>
  <si>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</si>
  <si>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</si>
  <si>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</si>
  <si>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</si>
  <si>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</si>
  <si>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</si>
  <si>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</si>
  <si>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</si>
  <si>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</si>
  <si>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</si>
  <si>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</si>
  <si>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</si>
  <si>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</si>
  <si>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</si>
  <si>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</si>
  <si>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</si>
  <si>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</si>
  <si>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</si>
  <si>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</si>
  <si>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</si>
  <si>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</si>
  <si>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</si>
  <si>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</si>
  <si>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</si>
  <si>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</si>
  <si>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</si>
  <si>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</si>
  <si>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</si>
  <si>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</si>
  <si>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</si>
  <si>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</si>
  <si>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</si>
  <si>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</si>
  <si>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</si>
  <si>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</si>
  <si>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</si>
  <si>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</si>
  <si>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</si>
  <si>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</si>
  <si>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</si>
  <si>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</si>
  <si>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山元町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</si>
  <si>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</si>
  <si>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</si>
  <si>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</si>
  <si>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</si>
  <si>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</si>
  <si>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</si>
  <si>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</si>
  <si>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</si>
  <si>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</si>
  <si>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</si>
  <si>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老朽化の状況については、管路経年化率と管路更新率は類似団体と比較して低水準にある。早急に更新する必要がないと見えるが、遅かれ早かれ更新時期を迎えることになるので、今の段階から更新の財源や計画を考える必要がある。また、当町ではH28に長寿命化策定計画を行う予定があるので、この分析結果を参考にしたい。
</t>
    <rPh sb="0" eb="2">
      <t>ロウキュウ</t>
    </rPh>
    <rPh sb="2" eb="3">
      <t>カ</t>
    </rPh>
    <rPh sb="4" eb="6">
      <t>ジョウキョウ</t>
    </rPh>
    <rPh sb="12" eb="14">
      <t>カンロ</t>
    </rPh>
    <rPh sb="14" eb="16">
      <t>ケイネン</t>
    </rPh>
    <rPh sb="16" eb="17">
      <t>カ</t>
    </rPh>
    <rPh sb="17" eb="18">
      <t>リツ</t>
    </rPh>
    <rPh sb="19" eb="21">
      <t>カンロ</t>
    </rPh>
    <rPh sb="21" eb="23">
      <t>コウシン</t>
    </rPh>
    <rPh sb="23" eb="24">
      <t>リツ</t>
    </rPh>
    <rPh sb="25" eb="27">
      <t>ルイジ</t>
    </rPh>
    <rPh sb="27" eb="29">
      <t>ダンタイ</t>
    </rPh>
    <rPh sb="30" eb="32">
      <t>ヒカク</t>
    </rPh>
    <rPh sb="34" eb="35">
      <t>テイ</t>
    </rPh>
    <rPh sb="35" eb="37">
      <t>スイジュン</t>
    </rPh>
    <rPh sb="41" eb="43">
      <t>ソウキュウ</t>
    </rPh>
    <rPh sb="44" eb="46">
      <t>コウシン</t>
    </rPh>
    <rPh sb="48" eb="50">
      <t>ヒツヨウ</t>
    </rPh>
    <rPh sb="54" eb="55">
      <t>ミ</t>
    </rPh>
    <rPh sb="59" eb="60">
      <t>オソ</t>
    </rPh>
    <rPh sb="62" eb="63">
      <t>ハヤ</t>
    </rPh>
    <rPh sb="65" eb="67">
      <t>コウシン</t>
    </rPh>
    <rPh sb="67" eb="69">
      <t>ジキ</t>
    </rPh>
    <rPh sb="70" eb="71">
      <t>ムカ</t>
    </rPh>
    <rPh sb="81" eb="82">
      <t>イマ</t>
    </rPh>
    <rPh sb="83" eb="85">
      <t>ダンカイ</t>
    </rPh>
    <rPh sb="87" eb="89">
      <t>コウシン</t>
    </rPh>
    <rPh sb="90" eb="92">
      <t>ザイゲン</t>
    </rPh>
    <rPh sb="93" eb="95">
      <t>ケイカク</t>
    </rPh>
    <rPh sb="96" eb="97">
      <t>カンガ</t>
    </rPh>
    <rPh sb="99" eb="101">
      <t>ヒツヨウ</t>
    </rPh>
    <rPh sb="108" eb="109">
      <t>トウ</t>
    </rPh>
    <rPh sb="109" eb="110">
      <t>マチ</t>
    </rPh>
    <rPh sb="116" eb="117">
      <t>チョウ</t>
    </rPh>
    <rPh sb="117" eb="120">
      <t>ジュミョウカ</t>
    </rPh>
    <rPh sb="120" eb="122">
      <t>サクテイ</t>
    </rPh>
    <rPh sb="122" eb="124">
      <t>ケイカク</t>
    </rPh>
    <rPh sb="125" eb="126">
      <t>オコナ</t>
    </rPh>
    <rPh sb="127" eb="129">
      <t>ヨテイ</t>
    </rPh>
    <rPh sb="137" eb="139">
      <t>ブンセキ</t>
    </rPh>
    <rPh sb="139" eb="141">
      <t>ケッカ</t>
    </rPh>
    <rPh sb="142" eb="144">
      <t>サンコウ</t>
    </rPh>
    <phoneticPr fontId="4"/>
  </si>
  <si>
    <t>全体を通して見ると、震災の影響等もありH23、H24が落ち込むものの現状では、健全性を維持しているように見える。しかし、料金回収率は低く給水収益以外（高料金対策補助金等）で賄われており、経常収支が高水準になっていることから、必要に応じて料金の見直しを検討していく必要がある。
また、老朽化の状況について管路の更新率が低水準なことから、必要な更新投資を先送りにして健全性を維持している可能性もあるため、今後の投資のあり方について検討していく必要がある。</t>
    <rPh sb="0" eb="2">
      <t>ゼンタイ</t>
    </rPh>
    <rPh sb="3" eb="4">
      <t>トオ</t>
    </rPh>
    <rPh sb="6" eb="7">
      <t>ミ</t>
    </rPh>
    <rPh sb="10" eb="12">
      <t>シンサイ</t>
    </rPh>
    <rPh sb="13" eb="15">
      <t>エイキョウ</t>
    </rPh>
    <rPh sb="15" eb="16">
      <t>トウ</t>
    </rPh>
    <rPh sb="27" eb="28">
      <t>オ</t>
    </rPh>
    <rPh sb="29" eb="30">
      <t>コ</t>
    </rPh>
    <rPh sb="34" eb="36">
      <t>ゲンジョウ</t>
    </rPh>
    <rPh sb="39" eb="42">
      <t>ケンゼンセイ</t>
    </rPh>
    <rPh sb="43" eb="45">
      <t>イジ</t>
    </rPh>
    <rPh sb="52" eb="53">
      <t>ミ</t>
    </rPh>
    <rPh sb="60" eb="62">
      <t>リョウキン</t>
    </rPh>
    <rPh sb="62" eb="64">
      <t>カイシュウ</t>
    </rPh>
    <rPh sb="64" eb="65">
      <t>リツ</t>
    </rPh>
    <rPh sb="66" eb="67">
      <t>ヒク</t>
    </rPh>
    <rPh sb="68" eb="70">
      <t>キュウスイ</t>
    </rPh>
    <rPh sb="70" eb="72">
      <t>シュウエキ</t>
    </rPh>
    <rPh sb="72" eb="74">
      <t>イガイ</t>
    </rPh>
    <rPh sb="75" eb="78">
      <t>コウリョウキン</t>
    </rPh>
    <rPh sb="78" eb="80">
      <t>タイサク</t>
    </rPh>
    <rPh sb="80" eb="83">
      <t>ホジョキン</t>
    </rPh>
    <rPh sb="83" eb="84">
      <t>トウ</t>
    </rPh>
    <rPh sb="86" eb="87">
      <t>マカナ</t>
    </rPh>
    <rPh sb="93" eb="95">
      <t>ケイジョウ</t>
    </rPh>
    <rPh sb="95" eb="97">
      <t>シュウシ</t>
    </rPh>
    <rPh sb="98" eb="99">
      <t>コウ</t>
    </rPh>
    <rPh sb="99" eb="101">
      <t>スイジュン</t>
    </rPh>
    <rPh sb="112" eb="114">
      <t>ヒツヨウ</t>
    </rPh>
    <rPh sb="115" eb="116">
      <t>オウ</t>
    </rPh>
    <rPh sb="118" eb="120">
      <t>リョウキン</t>
    </rPh>
    <rPh sb="121" eb="123">
      <t>ミナオ</t>
    </rPh>
    <rPh sb="125" eb="127">
      <t>ケントウ</t>
    </rPh>
    <rPh sb="131" eb="133">
      <t>ヒツヨウ</t>
    </rPh>
    <rPh sb="141" eb="144">
      <t>ロウキュウカ</t>
    </rPh>
    <rPh sb="145" eb="147">
      <t>ジョウキョウ</t>
    </rPh>
    <rPh sb="151" eb="153">
      <t>カンロ</t>
    </rPh>
    <rPh sb="154" eb="156">
      <t>コウシン</t>
    </rPh>
    <rPh sb="156" eb="157">
      <t>リツ</t>
    </rPh>
    <rPh sb="158" eb="159">
      <t>テイ</t>
    </rPh>
    <rPh sb="159" eb="161">
      <t>スイジュン</t>
    </rPh>
    <rPh sb="167" eb="169">
      <t>ヒツヨウ</t>
    </rPh>
    <rPh sb="170" eb="172">
      <t>コウシン</t>
    </rPh>
    <rPh sb="172" eb="174">
      <t>トウシ</t>
    </rPh>
    <rPh sb="175" eb="176">
      <t>サキ</t>
    </rPh>
    <rPh sb="176" eb="177">
      <t>オク</t>
    </rPh>
    <rPh sb="181" eb="184">
      <t>ケンゼンセイ</t>
    </rPh>
    <rPh sb="185" eb="187">
      <t>イジ</t>
    </rPh>
    <rPh sb="191" eb="194">
      <t>カノウセイ</t>
    </rPh>
    <rPh sb="200" eb="202">
      <t>コンゴ</t>
    </rPh>
    <rPh sb="203" eb="205">
      <t>トウシ</t>
    </rPh>
    <rPh sb="208" eb="209">
      <t>カタ</t>
    </rPh>
    <rPh sb="213" eb="215">
      <t>ケントウ</t>
    </rPh>
    <rPh sb="219" eb="221">
      <t>ヒツヨウ</t>
    </rPh>
    <phoneticPr fontId="4"/>
  </si>
  <si>
    <r>
      <t>経常収支比率を見ると、H24を除き100%を超え健全な経営状況である</t>
    </r>
    <r>
      <rPr>
        <sz val="11"/>
        <rFont val="ＭＳ ゴシック"/>
        <family val="3"/>
        <charset val="128"/>
      </rPr>
      <t>と</t>
    </r>
    <r>
      <rPr>
        <sz val="11"/>
        <color theme="1"/>
        <rFont val="ＭＳ ゴシック"/>
        <family val="3"/>
        <charset val="128"/>
      </rPr>
      <t>言える。しかし、流動比率や料金回収率が類似団体と比べ低水準であるため、短期的な債務に対する支払いは決して余裕がある状態ではない。
なお、当町は給水原価が非常に高い数値になっており、高料金対策補助金が該当しているので、料金による収益ではなく補助金に頼っての経営であると分析される。これに関しては、必要に応じて、投資の効率化や維持管理費の削減といった経営改善が必要である。
施設利用率と有収率は類似団体と比較した場合、同水準であるが、どちらも改善していく余地はある。施設の利用率に関しては、60%を超えていない状況なので将来の水需要の計画を策定し、使用する見込みがなければ統合、廃止などの判断をして適正な施設規模を把握する必要がある。</t>
    </r>
    <rPh sb="0" eb="2">
      <t>ケイジョウ</t>
    </rPh>
    <rPh sb="2" eb="4">
      <t>シュウシ</t>
    </rPh>
    <rPh sb="4" eb="6">
      <t>ヒリツ</t>
    </rPh>
    <rPh sb="7" eb="8">
      <t>ミ</t>
    </rPh>
    <rPh sb="15" eb="16">
      <t>ノゾ</t>
    </rPh>
    <rPh sb="22" eb="23">
      <t>コ</t>
    </rPh>
    <rPh sb="24" eb="26">
      <t>ケンゼン</t>
    </rPh>
    <rPh sb="27" eb="29">
      <t>ケイエイ</t>
    </rPh>
    <rPh sb="29" eb="31">
      <t>ジョウキョウ</t>
    </rPh>
    <rPh sb="35" eb="36">
      <t>イ</t>
    </rPh>
    <rPh sb="43" eb="45">
      <t>リュウドウ</t>
    </rPh>
    <rPh sb="45" eb="47">
      <t>ヒリツ</t>
    </rPh>
    <rPh sb="48" eb="50">
      <t>リョウキン</t>
    </rPh>
    <rPh sb="50" eb="52">
      <t>カイシュウ</t>
    </rPh>
    <rPh sb="52" eb="53">
      <t>リツ</t>
    </rPh>
    <rPh sb="54" eb="56">
      <t>ルイジ</t>
    </rPh>
    <rPh sb="56" eb="58">
      <t>ダンタイ</t>
    </rPh>
    <rPh sb="59" eb="60">
      <t>クラ</t>
    </rPh>
    <rPh sb="61" eb="64">
      <t>テイスイジュン</t>
    </rPh>
    <rPh sb="70" eb="73">
      <t>タンキテキ</t>
    </rPh>
    <rPh sb="74" eb="76">
      <t>サイム</t>
    </rPh>
    <rPh sb="77" eb="78">
      <t>タイ</t>
    </rPh>
    <rPh sb="80" eb="82">
      <t>シハラ</t>
    </rPh>
    <rPh sb="84" eb="85">
      <t>ケッ</t>
    </rPh>
    <rPh sb="87" eb="89">
      <t>ヨユウ</t>
    </rPh>
    <rPh sb="92" eb="94">
      <t>ジョウタイ</t>
    </rPh>
    <rPh sb="103" eb="104">
      <t>トウ</t>
    </rPh>
    <rPh sb="104" eb="105">
      <t>マチ</t>
    </rPh>
    <rPh sb="106" eb="108">
      <t>キュウスイ</t>
    </rPh>
    <rPh sb="108" eb="110">
      <t>ゲンカ</t>
    </rPh>
    <rPh sb="111" eb="113">
      <t>ヒジョウ</t>
    </rPh>
    <rPh sb="114" eb="115">
      <t>タカ</t>
    </rPh>
    <rPh sb="116" eb="118">
      <t>スウチ</t>
    </rPh>
    <rPh sb="125" eb="128">
      <t>コウリョウキン</t>
    </rPh>
    <rPh sb="128" eb="130">
      <t>タイサク</t>
    </rPh>
    <rPh sb="130" eb="133">
      <t>ホジョキン</t>
    </rPh>
    <rPh sb="134" eb="136">
      <t>ガイトウ</t>
    </rPh>
    <rPh sb="143" eb="145">
      <t>リョウキン</t>
    </rPh>
    <rPh sb="148" eb="150">
      <t>シュウエキ</t>
    </rPh>
    <rPh sb="154" eb="157">
      <t>ホジョキン</t>
    </rPh>
    <rPh sb="158" eb="159">
      <t>タヨ</t>
    </rPh>
    <rPh sb="162" eb="164">
      <t>ケイエイ</t>
    </rPh>
    <rPh sb="168" eb="170">
      <t>ブンセキ</t>
    </rPh>
    <rPh sb="177" eb="178">
      <t>カン</t>
    </rPh>
    <rPh sb="182" eb="184">
      <t>ヒツヨウ</t>
    </rPh>
    <rPh sb="185" eb="186">
      <t>オウ</t>
    </rPh>
    <rPh sb="189" eb="191">
      <t>トウシ</t>
    </rPh>
    <rPh sb="192" eb="195">
      <t>コウリツカ</t>
    </rPh>
    <rPh sb="196" eb="198">
      <t>イジ</t>
    </rPh>
    <rPh sb="198" eb="201">
      <t>カンリヒ</t>
    </rPh>
    <rPh sb="202" eb="204">
      <t>サクゲン</t>
    </rPh>
    <rPh sb="208" eb="210">
      <t>ケイエイ</t>
    </rPh>
    <rPh sb="210" eb="212">
      <t>カイゼン</t>
    </rPh>
    <rPh sb="213" eb="215">
      <t>ヒツヨウ</t>
    </rPh>
    <rPh sb="220" eb="222">
      <t>シセツ</t>
    </rPh>
    <rPh sb="222" eb="225">
      <t>リヨウリツ</t>
    </rPh>
    <rPh sb="226" eb="227">
      <t>ユウ</t>
    </rPh>
    <rPh sb="227" eb="228">
      <t>シュウ</t>
    </rPh>
    <rPh sb="228" eb="229">
      <t>リツ</t>
    </rPh>
    <rPh sb="230" eb="232">
      <t>ルイジ</t>
    </rPh>
    <rPh sb="232" eb="234">
      <t>ダンタイ</t>
    </rPh>
    <rPh sb="235" eb="237">
      <t>ヒカク</t>
    </rPh>
    <rPh sb="239" eb="241">
      <t>バアイ</t>
    </rPh>
    <rPh sb="242" eb="243">
      <t>ドウ</t>
    </rPh>
    <rPh sb="243" eb="245">
      <t>スイジュン</t>
    </rPh>
    <rPh sb="254" eb="256">
      <t>カイゼン</t>
    </rPh>
    <rPh sb="260" eb="262">
      <t>ヨチ</t>
    </rPh>
    <rPh sb="266" eb="268">
      <t>シセツ</t>
    </rPh>
    <rPh sb="269" eb="272">
      <t>リヨウリツ</t>
    </rPh>
    <rPh sb="273" eb="274">
      <t>カン</t>
    </rPh>
    <rPh sb="282" eb="283">
      <t>コ</t>
    </rPh>
    <rPh sb="288" eb="290">
      <t>ジョウキョウ</t>
    </rPh>
    <rPh sb="293" eb="295">
      <t>ショウライ</t>
    </rPh>
    <rPh sb="296" eb="297">
      <t>ミズ</t>
    </rPh>
    <rPh sb="297" eb="299">
      <t>ジュヨウ</t>
    </rPh>
    <rPh sb="300" eb="302">
      <t>ケイカク</t>
    </rPh>
    <rPh sb="303" eb="305">
      <t>サクテイ</t>
    </rPh>
    <rPh sb="307" eb="309">
      <t>シヨウ</t>
    </rPh>
    <rPh sb="311" eb="313">
      <t>ミコ</t>
    </rPh>
    <rPh sb="319" eb="321">
      <t>トウゴウ</t>
    </rPh>
    <rPh sb="322" eb="324">
      <t>ハイシ</t>
    </rPh>
    <rPh sb="327" eb="329">
      <t>ハンダン</t>
    </rPh>
    <rPh sb="332" eb="334">
      <t>テキセイ</t>
    </rPh>
    <rPh sb="335" eb="337">
      <t>シセツ</t>
    </rPh>
    <rPh sb="337" eb="339">
      <t>キボ</t>
    </rPh>
    <rPh sb="340" eb="342">
      <t>ハアク</t>
    </rPh>
    <rPh sb="344" eb="3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</si>
</sst>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0.73</c:v>
                </c:pt>
                <c:pt idx="1">
                  <c:v>0.12</c:v>
                </c:pt>
                <c:pt idx="2">
                  <c:v>1.22</c:v>
                </c:pt>
                <c:pt idx="3">
                  <c:v>0.59</c:v>
                </c:pt>
                <c:pt idx="4">
                  <c:v>0.08</c:v>
                </c:pt>
              </c:numCache>
            </c:numRef>
          </c:val>
        </c:ser>
        <c:dLbls>
          <c:showLegendKey val="0"/>
          <c:showVal val="0"/>
          <c:showCatName val="0"/>
          <c:showSerName val="0"/>
          <c:showPercent val="0"/>
          <c:showBubbleSize val="0"/>
        </c:dLbls>
        <c:gapWidth val="150"/>
        <c:axId val="70107136"/>
        <c:axId val="701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70107136"/>
        <c:axId val="70109056"/>
      </c:lineChart>
      <c:dateAx>
        <c:axId val="70107136"/>
        <c:scaling>
          <c:orientation val="minMax"/>
        </c:scaling>
        <c:delete val="1"/>
        <c:axPos val="b"/>
        <c:numFmt formatCode="ge" sourceLinked="1"/>
        <c:majorTickMark val="none"/>
        <c:minorTickMark val="none"/>
        <c:tickLblPos val="none"/>
        <c:crossAx val="70109056"/>
        <c:crosses val="autoZero"/>
        <c:auto val="1"/>
        <c:lblOffset val="100"/>
        <c:baseTimeUnit val="years"/>
      </c:dateAx>
      <c:valAx>
        <c:axId val="701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69.3</c:v>
                </c:pt>
                <c:pt idx="1">
                  <c:v>59.51</c:v>
                </c:pt>
                <c:pt idx="2">
                  <c:v>53.81</c:v>
                </c:pt>
                <c:pt idx="3">
                  <c:v>55.74</c:v>
                </c:pt>
                <c:pt idx="4">
                  <c:v>56.67</c:v>
                </c:pt>
              </c:numCache>
            </c:numRef>
          </c:val>
        </c:ser>
        <c:dLbls>
          <c:showLegendKey val="0"/>
          <c:showVal val="0"/>
          <c:showCatName val="0"/>
          <c:showSerName val="0"/>
          <c:showPercent val="0"/>
          <c:showBubbleSize val="0"/>
        </c:dLbls>
        <c:gapWidth val="150"/>
        <c:axId val="99910016"/>
        <c:axId val="999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99910016"/>
        <c:axId val="99911936"/>
      </c:lineChart>
      <c:dateAx>
        <c:axId val="99910016"/>
        <c:scaling>
          <c:orientation val="minMax"/>
        </c:scaling>
        <c:delete val="1"/>
        <c:axPos val="b"/>
        <c:numFmt formatCode="ge" sourceLinked="1"/>
        <c:majorTickMark val="none"/>
        <c:minorTickMark val="none"/>
        <c:tickLblPos val="none"/>
        <c:crossAx val="99911936"/>
        <c:crosses val="autoZero"/>
        <c:auto val="1"/>
        <c:lblOffset val="100"/>
        <c:baseTimeUnit val="years"/>
      </c:dateAx>
      <c:valAx>
        <c:axId val="999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82.24</c:v>
                </c:pt>
                <c:pt idx="1">
                  <c:v>54.28</c:v>
                </c:pt>
                <c:pt idx="2">
                  <c:v>75.33</c:v>
                </c:pt>
                <c:pt idx="3">
                  <c:v>77.98</c:v>
                </c:pt>
                <c:pt idx="4">
                  <c:v>81.92</c:v>
                </c:pt>
              </c:numCache>
            </c:numRef>
          </c:val>
        </c:ser>
        <c:dLbls>
          <c:showLegendKey val="0"/>
          <c:showVal val="0"/>
          <c:showCatName val="0"/>
          <c:showSerName val="0"/>
          <c:showPercent val="0"/>
          <c:showBubbleSize val="0"/>
        </c:dLbls>
        <c:gapWidth val="150"/>
        <c:axId val="101060608"/>
        <c:axId val="1010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01060608"/>
        <c:axId val="101062528"/>
      </c:lineChart>
      <c:dateAx>
        <c:axId val="101060608"/>
        <c:scaling>
          <c:orientation val="minMax"/>
        </c:scaling>
        <c:delete val="1"/>
        <c:axPos val="b"/>
        <c:numFmt formatCode="ge" sourceLinked="1"/>
        <c:majorTickMark val="none"/>
        <c:minorTickMark val="none"/>
        <c:tickLblPos val="none"/>
        <c:crossAx val="101062528"/>
        <c:crosses val="autoZero"/>
        <c:auto val="1"/>
        <c:lblOffset val="100"/>
        <c:baseTimeUnit val="years"/>
      </c:dateAx>
      <c:valAx>
        <c:axId val="1010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111.99</c:v>
                </c:pt>
                <c:pt idx="1">
                  <c:v>100.35</c:v>
                </c:pt>
                <c:pt idx="2">
                  <c:v>89.15</c:v>
                </c:pt>
                <c:pt idx="3">
                  <c:v>123.18</c:v>
                </c:pt>
                <c:pt idx="4">
                  <c:v>120.49</c:v>
                </c:pt>
              </c:numCache>
            </c:numRef>
          </c:val>
        </c:ser>
        <c:dLbls>
          <c:showLegendKey val="0"/>
          <c:showVal val="0"/>
          <c:showCatName val="0"/>
          <c:showSerName val="0"/>
          <c:showPercent val="0"/>
          <c:showBubbleSize val="0"/>
        </c:dLbls>
        <c:gapWidth val="150"/>
        <c:axId val="70118784"/>
        <c:axId val="974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70118784"/>
        <c:axId val="97461760"/>
      </c:lineChart>
      <c:dateAx>
        <c:axId val="70118784"/>
        <c:scaling>
          <c:orientation val="minMax"/>
        </c:scaling>
        <c:delete val="1"/>
        <c:axPos val="b"/>
        <c:numFmt formatCode="ge" sourceLinked="1"/>
        <c:majorTickMark val="none"/>
        <c:minorTickMark val="none"/>
        <c:tickLblPos val="none"/>
        <c:crossAx val="97461760"/>
        <c:crosses val="autoZero"/>
        <c:auto val="1"/>
        <c:lblOffset val="100"/>
        <c:baseTimeUnit val="years"/>
      </c:dateAx>
      <c:valAx>
        <c:axId val="97461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1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38.130000000000003</c:v>
                </c:pt>
                <c:pt idx="1">
                  <c:v>39.94</c:v>
                </c:pt>
                <c:pt idx="2">
                  <c:v>40.07</c:v>
                </c:pt>
                <c:pt idx="3">
                  <c:v>41.21</c:v>
                </c:pt>
                <c:pt idx="4">
                  <c:v>51.05</c:v>
                </c:pt>
              </c:numCache>
            </c:numRef>
          </c:val>
        </c:ser>
        <c:dLbls>
          <c:showLegendKey val="0"/>
          <c:showVal val="0"/>
          <c:showCatName val="0"/>
          <c:showSerName val="0"/>
          <c:showPercent val="0"/>
          <c:showBubbleSize val="0"/>
        </c:dLbls>
        <c:gapWidth val="150"/>
        <c:axId val="97479680"/>
        <c:axId val="974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97479680"/>
        <c:axId val="97485952"/>
      </c:lineChart>
      <c:dateAx>
        <c:axId val="97479680"/>
        <c:scaling>
          <c:orientation val="minMax"/>
        </c:scaling>
        <c:delete val="1"/>
        <c:axPos val="b"/>
        <c:numFmt formatCode="ge" sourceLinked="1"/>
        <c:majorTickMark val="none"/>
        <c:minorTickMark val="none"/>
        <c:tickLblPos val="none"/>
        <c:crossAx val="97485952"/>
        <c:crosses val="autoZero"/>
        <c:auto val="1"/>
        <c:lblOffset val="100"/>
        <c:baseTimeUnit val="years"/>
      </c:dateAx>
      <c:valAx>
        <c:axId val="974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5.32</c:v>
                </c:pt>
                <c:pt idx="4" formatCode="#,##0.00;&quot;△&quot;#,##0.00;&quot;-&quot;">
                  <c:v>5.1100000000000003</c:v>
                </c:pt>
              </c:numCache>
            </c:numRef>
          </c:val>
        </c:ser>
        <c:dLbls>
          <c:showLegendKey val="0"/>
          <c:showVal val="0"/>
          <c:showCatName val="0"/>
          <c:showSerName val="0"/>
          <c:showPercent val="0"/>
          <c:showBubbleSize val="0"/>
        </c:dLbls>
        <c:gapWidth val="150"/>
        <c:axId val="99684736"/>
        <c:axId val="996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99684736"/>
        <c:axId val="99686656"/>
      </c:lineChart>
      <c:dateAx>
        <c:axId val="99684736"/>
        <c:scaling>
          <c:orientation val="minMax"/>
        </c:scaling>
        <c:delete val="1"/>
        <c:axPos val="b"/>
        <c:numFmt formatCode="ge" sourceLinked="1"/>
        <c:majorTickMark val="none"/>
        <c:minorTickMark val="none"/>
        <c:tickLblPos val="none"/>
        <c:crossAx val="99686656"/>
        <c:crosses val="autoZero"/>
        <c:auto val="1"/>
        <c:lblOffset val="100"/>
        <c:baseTimeUnit val="years"/>
      </c:dateAx>
      <c:valAx>
        <c:axId val="996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32.520000000000003</c:v>
                </c:pt>
                <c:pt idx="2">
                  <c:v>50.8</c:v>
                </c:pt>
                <c:pt idx="3">
                  <c:v>21.23</c:v>
                </c:pt>
                <c:pt idx="4" formatCode="#,##0.00;&quot;△&quot;#,##0.00">
                  <c:v>0</c:v>
                </c:pt>
              </c:numCache>
            </c:numRef>
          </c:val>
        </c:ser>
        <c:dLbls>
          <c:showLegendKey val="0"/>
          <c:showVal val="0"/>
          <c:showCatName val="0"/>
          <c:showSerName val="0"/>
          <c:showPercent val="0"/>
          <c:showBubbleSize val="0"/>
        </c:dLbls>
        <c:gapWidth val="150"/>
        <c:axId val="99721984"/>
        <c:axId val="997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99721984"/>
        <c:axId val="99723904"/>
      </c:lineChart>
      <c:dateAx>
        <c:axId val="99721984"/>
        <c:scaling>
          <c:orientation val="minMax"/>
        </c:scaling>
        <c:delete val="1"/>
        <c:axPos val="b"/>
        <c:numFmt formatCode="ge" sourceLinked="1"/>
        <c:majorTickMark val="none"/>
        <c:minorTickMark val="none"/>
        <c:tickLblPos val="none"/>
        <c:crossAx val="99723904"/>
        <c:crosses val="autoZero"/>
        <c:auto val="1"/>
        <c:lblOffset val="100"/>
        <c:baseTimeUnit val="years"/>
      </c:dateAx>
      <c:valAx>
        <c:axId val="9972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7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437.86</c:v>
                </c:pt>
                <c:pt idx="1">
                  <c:v>312.56</c:v>
                </c:pt>
                <c:pt idx="2">
                  <c:v>109.56</c:v>
                </c:pt>
                <c:pt idx="3">
                  <c:v>126.73</c:v>
                </c:pt>
                <c:pt idx="4">
                  <c:v>83.8</c:v>
                </c:pt>
              </c:numCache>
            </c:numRef>
          </c:val>
        </c:ser>
        <c:dLbls>
          <c:showLegendKey val="0"/>
          <c:showVal val="0"/>
          <c:showCatName val="0"/>
          <c:showSerName val="0"/>
          <c:showPercent val="0"/>
          <c:showBubbleSize val="0"/>
        </c:dLbls>
        <c:gapWidth val="150"/>
        <c:axId val="99758464"/>
        <c:axId val="997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99758464"/>
        <c:axId val="99760384"/>
      </c:lineChart>
      <c:dateAx>
        <c:axId val="99758464"/>
        <c:scaling>
          <c:orientation val="minMax"/>
        </c:scaling>
        <c:delete val="1"/>
        <c:axPos val="b"/>
        <c:numFmt formatCode="ge" sourceLinked="1"/>
        <c:majorTickMark val="none"/>
        <c:minorTickMark val="none"/>
        <c:tickLblPos val="none"/>
        <c:crossAx val="99760384"/>
        <c:crosses val="autoZero"/>
        <c:auto val="1"/>
        <c:lblOffset val="100"/>
        <c:baseTimeUnit val="years"/>
      </c:dateAx>
      <c:valAx>
        <c:axId val="9976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7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406.61</c:v>
                </c:pt>
                <c:pt idx="1">
                  <c:v>643.49</c:v>
                </c:pt>
                <c:pt idx="2">
                  <c:v>530.48</c:v>
                </c:pt>
                <c:pt idx="3">
                  <c:v>466.1</c:v>
                </c:pt>
                <c:pt idx="4">
                  <c:v>400.36</c:v>
                </c:pt>
              </c:numCache>
            </c:numRef>
          </c:val>
        </c:ser>
        <c:dLbls>
          <c:showLegendKey val="0"/>
          <c:showVal val="0"/>
          <c:showCatName val="0"/>
          <c:showSerName val="0"/>
          <c:showPercent val="0"/>
          <c:showBubbleSize val="0"/>
        </c:dLbls>
        <c:gapWidth val="150"/>
        <c:axId val="99782656"/>
        <c:axId val="997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99782656"/>
        <c:axId val="99784576"/>
      </c:lineChart>
      <c:dateAx>
        <c:axId val="99782656"/>
        <c:scaling>
          <c:orientation val="minMax"/>
        </c:scaling>
        <c:delete val="1"/>
        <c:axPos val="b"/>
        <c:numFmt formatCode="ge" sourceLinked="1"/>
        <c:majorTickMark val="none"/>
        <c:minorTickMark val="none"/>
        <c:tickLblPos val="none"/>
        <c:crossAx val="99784576"/>
        <c:crosses val="autoZero"/>
        <c:auto val="1"/>
        <c:lblOffset val="100"/>
        <c:baseTimeUnit val="years"/>
      </c:dateAx>
      <c:valAx>
        <c:axId val="9978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7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107.8</c:v>
                </c:pt>
                <c:pt idx="1">
                  <c:v>75.31</c:v>
                </c:pt>
                <c:pt idx="2">
                  <c:v>79.790000000000006</c:v>
                </c:pt>
                <c:pt idx="3">
                  <c:v>85.3</c:v>
                </c:pt>
                <c:pt idx="4">
                  <c:v>92.28</c:v>
                </c:pt>
              </c:numCache>
            </c:numRef>
          </c:val>
        </c:ser>
        <c:dLbls>
          <c:showLegendKey val="0"/>
          <c:showVal val="0"/>
          <c:showCatName val="0"/>
          <c:showSerName val="0"/>
          <c:showPercent val="0"/>
          <c:showBubbleSize val="0"/>
        </c:dLbls>
        <c:gapWidth val="150"/>
        <c:axId val="99825536"/>
        <c:axId val="998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99825536"/>
        <c:axId val="99840000"/>
      </c:lineChart>
      <c:dateAx>
        <c:axId val="99825536"/>
        <c:scaling>
          <c:orientation val="minMax"/>
        </c:scaling>
        <c:delete val="1"/>
        <c:axPos val="b"/>
        <c:numFmt formatCode="ge" sourceLinked="1"/>
        <c:majorTickMark val="none"/>
        <c:minorTickMark val="none"/>
        <c:tickLblPos val="none"/>
        <c:crossAx val="99840000"/>
        <c:crosses val="autoZero"/>
        <c:auto val="1"/>
        <c:lblOffset val="100"/>
        <c:baseTimeUnit val="years"/>
      </c:dateAx>
      <c:valAx>
        <c:axId val="998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249.74</c:v>
                </c:pt>
                <c:pt idx="1">
                  <c:v>396.17</c:v>
                </c:pt>
                <c:pt idx="2">
                  <c:v>342.52</c:v>
                </c:pt>
                <c:pt idx="3">
                  <c:v>320.14999999999998</c:v>
                </c:pt>
                <c:pt idx="4">
                  <c:v>296.77</c:v>
                </c:pt>
              </c:numCache>
            </c:numRef>
          </c:val>
        </c:ser>
        <c:dLbls>
          <c:showLegendKey val="0"/>
          <c:showVal val="0"/>
          <c:showCatName val="0"/>
          <c:showSerName val="0"/>
          <c:showPercent val="0"/>
          <c:showBubbleSize val="0"/>
        </c:dLbls>
        <c:gapWidth val="150"/>
        <c:axId val="99869440"/>
        <c:axId val="998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99869440"/>
        <c:axId val="99871360"/>
      </c:lineChart>
      <c:dateAx>
        <c:axId val="99869440"/>
        <c:scaling>
          <c:orientation val="minMax"/>
        </c:scaling>
        <c:delete val="1"/>
        <c:axPos val="b"/>
        <c:numFmt formatCode="ge" sourceLinked="1"/>
        <c:majorTickMark val="none"/>
        <c:minorTickMark val="none"/>
        <c:tickLblPos val="none"/>
        <c:crossAx val="99871360"/>
        <c:crosses val="autoZero"/>
        <c:auto val="1"/>
        <c:lblOffset val="100"/>
        <c:baseTimeUnit val="years"/>
      </c:dateAx>
      <c:valAx>
        <c:axId val="998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山元町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12813</v>
      </c>
      <c r="AJ8" s="56"/>
      <c r="AK8" s="56"/>
      <c r="AL8" s="56"/>
      <c r="AM8" s="56"/>
      <c r="AN8" s="56"/>
      <c r="AO8" s="56"/>
      <c r="AP8" s="57"/>
      <c r="AQ8" s="47">
        <f>データ!R6</f>
        <v>64.58</v>
      </c>
      <c r="AR8" s="47"/>
      <c r="AS8" s="47"/>
      <c r="AT8" s="47"/>
      <c r="AU8" s="47"/>
      <c r="AV8" s="47"/>
      <c r="AW8" s="47"/>
      <c r="AX8" s="47"/>
      <c r="AY8" s="47">
        <f>データ!S6</f>
        <v>198.41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52.26</v>
      </c>
      <c r="K10" s="47"/>
      <c r="L10" s="47"/>
      <c r="M10" s="47"/>
      <c r="N10" s="47"/>
      <c r="O10" s="47"/>
      <c r="P10" s="47"/>
      <c r="Q10" s="47"/>
      <c r="R10" s="47">
        <f>データ!O6</f>
        <v>92.28</v>
      </c>
      <c r="S10" s="47"/>
      <c r="T10" s="47"/>
      <c r="U10" s="47"/>
      <c r="V10" s="47"/>
      <c r="W10" s="47"/>
      <c r="X10" s="47"/>
      <c r="Y10" s="47"/>
      <c r="Z10" s="78">
        <f>データ!P6</f>
        <v>5454</v>
      </c>
      <c r="AA10" s="78"/>
      <c r="AB10" s="78"/>
      <c r="AC10" s="78"/>
      <c r="AD10" s="78"/>
      <c r="AE10" s="78"/>
      <c r="AF10" s="78"/>
      <c r="AG10" s="78"/>
      <c r="AH10" s="2"/>
      <c r="AI10" s="78">
        <f>データ!T6</f>
        <v>11769</v>
      </c>
      <c r="AJ10" s="78"/>
      <c r="AK10" s="78"/>
      <c r="AL10" s="78"/>
      <c r="AM10" s="78"/>
      <c r="AN10" s="78"/>
      <c r="AO10" s="78"/>
      <c r="AP10" s="78"/>
      <c r="AQ10" s="47">
        <f>データ!U6</f>
        <v>64.58</v>
      </c>
      <c r="AR10" s="47"/>
      <c r="AS10" s="47"/>
      <c r="AT10" s="47"/>
      <c r="AU10" s="47"/>
      <c r="AV10" s="47"/>
      <c r="AW10" s="47"/>
      <c r="AX10" s="47"/>
      <c r="AY10" s="47">
        <f>データ!V6</f>
        <v>182.24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43621</v>
      </c>
      <c r="D6" s="31">
        <f t="shared" si="3"/>
        <v>46</v>
      </c>
      <c r="E6" s="31">
        <f t="shared" si="3"/>
        <v>1</v>
      </c>
      <c r="F6" s="31">
        <f t="shared" si="3"/>
        <v>0</v>
      </c>
      <c r="G6" s="31">
        <f t="shared" si="3"/>
        <v>1</v>
      </c>
      <c r="H6" s="31" t="str">
        <f t="shared" si="3"/>
        <v>宮城県　山元町</v>
      </c>
      <c r="I6" s="31" t="str">
        <f t="shared" si="3"/>
        <v>法適用</v>
      </c>
      <c r="J6" s="31" t="str">
        <f t="shared" si="3"/>
        <v>水道事業</v>
      </c>
      <c r="K6" s="31" t="str">
        <f t="shared" si="3"/>
        <v>末端給水事業</v>
      </c>
      <c r="L6" s="31" t="str">
        <f t="shared" si="3"/>
        <v>A7</v>
      </c>
      <c r="M6" s="32" t="str">
        <f t="shared" si="3"/>
        <v>-</v>
      </c>
      <c r="N6" s="32">
        <f t="shared" si="3"/>
        <v>52.26</v>
      </c>
      <c r="O6" s="32">
        <f t="shared" si="3"/>
        <v>92.28</v>
      </c>
      <c r="P6" s="32">
        <f t="shared" si="3"/>
        <v>5454</v>
      </c>
      <c r="Q6" s="32">
        <f t="shared" si="3"/>
        <v>12813</v>
      </c>
      <c r="R6" s="32">
        <f t="shared" si="3"/>
        <v>64.58</v>
      </c>
      <c r="S6" s="32">
        <f t="shared" si="3"/>
        <v>198.41</v>
      </c>
      <c r="T6" s="32">
        <f t="shared" si="3"/>
        <v>11769</v>
      </c>
      <c r="U6" s="32">
        <f t="shared" si="3"/>
        <v>64.58</v>
      </c>
      <c r="V6" s="32">
        <f t="shared" si="3"/>
        <v>182.24</v>
      </c>
      <c r="W6" s="33">
        <f>IF(W7="",NA(),W7)</f>
        <v>111.99</v>
      </c>
      <c r="X6" s="33">
        <f t="shared" ref="X6:AF6" si="4">IF(X7="",NA(),X7)</f>
        <v>100.35</v>
      </c>
      <c r="Y6" s="33">
        <f t="shared" si="4"/>
        <v>89.15</v>
      </c>
      <c r="Z6" s="33">
        <f t="shared" si="4"/>
        <v>123.18</v>
      </c>
      <c r="AA6" s="33">
        <f t="shared" si="4"/>
        <v>120.49</v>
      </c>
      <c r="AB6" s="33">
        <f t="shared" si="4"/>
        <v>108.96</v>
      </c>
      <c r="AC6" s="33">
        <f t="shared" si="4"/>
        <v>109.08</v>
      </c>
      <c r="AD6" s="33">
        <f t="shared" si="4"/>
        <v>108.33</v>
      </c>
      <c r="AE6" s="33">
        <f t="shared" si="4"/>
        <v>107.95</v>
      </c>
      <c r="AF6" s="33">
        <f t="shared" si="4"/>
        <v>109.49</v>
      </c>
      <c r="AG6" s="32" t="str">
        <f>IF(AG7="","",IF(AG7="-","【-】","【"&amp;SUBSTITUTE(TEXT(AG7,"#,##0.00"),"-","△")&amp;"】"))</f>
        <v>【113.03】</v>
      </c>
      <c r="AH6" s="32">
        <f>IF(AH7="",NA(),AH7)</f>
        <v>0</v>
      </c>
      <c r="AI6" s="33">
        <f t="shared" ref="AI6:AQ6" si="5">IF(AI7="",NA(),AI7)</f>
        <v>32.520000000000003</v>
      </c>
      <c r="AJ6" s="33">
        <f t="shared" si="5"/>
        <v>50.8</v>
      </c>
      <c r="AK6" s="33">
        <f t="shared" si="5"/>
        <v>21.23</v>
      </c>
      <c r="AL6" s="32">
        <f t="shared" si="5"/>
        <v>0</v>
      </c>
      <c r="AM6" s="33">
        <f t="shared" si="5"/>
        <v>7.45</v>
      </c>
      <c r="AN6" s="33">
        <f t="shared" si="5"/>
        <v>16.09</v>
      </c>
      <c r="AO6" s="33">
        <f t="shared" si="5"/>
        <v>15.69</v>
      </c>
      <c r="AP6" s="33">
        <f t="shared" si="5"/>
        <v>13.47</v>
      </c>
      <c r="AQ6" s="33">
        <f t="shared" si="5"/>
        <v>9.49</v>
      </c>
      <c r="AR6" s="32" t="str">
        <f>IF(AR7="","",IF(AR7="-","【-】","【"&amp;SUBSTITUTE(TEXT(AR7,"#,##0.00"),"-","△")&amp;"】"))</f>
        <v>【0.81】</v>
      </c>
      <c r="AS6" s="33">
        <f>IF(AS7="",NA(),AS7)</f>
        <v>437.86</v>
      </c>
      <c r="AT6" s="33">
        <f t="shared" ref="AT6:BB6" si="6">IF(AT7="",NA(),AT7)</f>
        <v>312.56</v>
      </c>
      <c r="AU6" s="33">
        <f t="shared" si="6"/>
        <v>109.56</v>
      </c>
      <c r="AV6" s="33">
        <f t="shared" si="6"/>
        <v>126.73</v>
      </c>
      <c r="AW6" s="33">
        <f t="shared" si="6"/>
        <v>83.8</v>
      </c>
      <c r="AX6" s="33">
        <f t="shared" si="6"/>
        <v>969.16</v>
      </c>
      <c r="AY6" s="33">
        <f t="shared" si="6"/>
        <v>1128.25</v>
      </c>
      <c r="AZ6" s="33">
        <f t="shared" si="6"/>
        <v>1159.4100000000001</v>
      </c>
      <c r="BA6" s="33">
        <f t="shared" si="6"/>
        <v>1081.23</v>
      </c>
      <c r="BB6" s="33">
        <f t="shared" si="6"/>
        <v>406.37</v>
      </c>
      <c r="BC6" s="32" t="str">
        <f>IF(BC7="","",IF(BC7="-","【-】","【"&amp;SUBSTITUTE(TEXT(BC7,"#,##0.00"),"-","△")&amp;"】"))</f>
        <v>【264.16】</v>
      </c>
      <c r="BD6" s="33">
        <f>IF(BD7="",NA(),BD7)</f>
        <v>406.61</v>
      </c>
      <c r="BE6" s="33">
        <f t="shared" ref="BE6:BM6" si="7">IF(BE7="",NA(),BE7)</f>
        <v>643.49</v>
      </c>
      <c r="BF6" s="33">
        <f t="shared" si="7"/>
        <v>530.48</v>
      </c>
      <c r="BG6" s="33">
        <f t="shared" si="7"/>
        <v>466.1</v>
      </c>
      <c r="BH6" s="33">
        <f t="shared" si="7"/>
        <v>400.36</v>
      </c>
      <c r="BI6" s="33">
        <f t="shared" si="7"/>
        <v>421.66</v>
      </c>
      <c r="BJ6" s="33">
        <f t="shared" si="7"/>
        <v>474.06</v>
      </c>
      <c r="BK6" s="33">
        <f t="shared" si="7"/>
        <v>458</v>
      </c>
      <c r="BL6" s="33">
        <f t="shared" si="7"/>
        <v>443.13</v>
      </c>
      <c r="BM6" s="33">
        <f t="shared" si="7"/>
        <v>442.54</v>
      </c>
      <c r="BN6" s="32" t="str">
        <f>IF(BN7="","",IF(BN7="-","【-】","【"&amp;SUBSTITUTE(TEXT(BN7,"#,##0.00"),"-","△")&amp;"】"))</f>
        <v>【283.72】</v>
      </c>
      <c r="BO6" s="33">
        <f>IF(BO7="",NA(),BO7)</f>
        <v>107.8</v>
      </c>
      <c r="BP6" s="33">
        <f t="shared" ref="BP6:BX6" si="8">IF(BP7="",NA(),BP7)</f>
        <v>75.31</v>
      </c>
      <c r="BQ6" s="33">
        <f t="shared" si="8"/>
        <v>79.790000000000006</v>
      </c>
      <c r="BR6" s="33">
        <f t="shared" si="8"/>
        <v>85.3</v>
      </c>
      <c r="BS6" s="33">
        <f t="shared" si="8"/>
        <v>92.28</v>
      </c>
      <c r="BT6" s="33">
        <f t="shared" si="8"/>
        <v>99.51</v>
      </c>
      <c r="BU6" s="33">
        <f t="shared" si="8"/>
        <v>96.62</v>
      </c>
      <c r="BV6" s="33">
        <f t="shared" si="8"/>
        <v>96.27</v>
      </c>
      <c r="BW6" s="33">
        <f t="shared" si="8"/>
        <v>95.4</v>
      </c>
      <c r="BX6" s="33">
        <f t="shared" si="8"/>
        <v>98.6</v>
      </c>
      <c r="BY6" s="32" t="str">
        <f>IF(BY7="","",IF(BY7="-","【-】","【"&amp;SUBSTITUTE(TEXT(BY7,"#,##0.00"),"-","△")&amp;"】"))</f>
        <v>【104.60】</v>
      </c>
      <c r="BZ6" s="33">
        <f>IF(BZ7="",NA(),BZ7)</f>
        <v>249.74</v>
      </c>
      <c r="CA6" s="33">
        <f t="shared" ref="CA6:CI6" si="9">IF(CA7="",NA(),CA7)</f>
        <v>396.17</v>
      </c>
      <c r="CB6" s="33">
        <f t="shared" si="9"/>
        <v>342.52</v>
      </c>
      <c r="CC6" s="33">
        <f t="shared" si="9"/>
        <v>320.14999999999998</v>
      </c>
      <c r="CD6" s="33">
        <f t="shared" si="9"/>
        <v>296.77</v>
      </c>
      <c r="CE6" s="33">
        <f t="shared" si="9"/>
        <v>171.34</v>
      </c>
      <c r="CF6" s="33">
        <f t="shared" si="9"/>
        <v>184.53</v>
      </c>
      <c r="CG6" s="33">
        <f t="shared" si="9"/>
        <v>186.94</v>
      </c>
      <c r="CH6" s="33">
        <f t="shared" si="9"/>
        <v>186.15</v>
      </c>
      <c r="CI6" s="33">
        <f t="shared" si="9"/>
        <v>181.67</v>
      </c>
      <c r="CJ6" s="32" t="str">
        <f>IF(CJ7="","",IF(CJ7="-","【-】","【"&amp;SUBSTITUTE(TEXT(CJ7,"#,##0.00"),"-","△")&amp;"】"))</f>
        <v>【164.21】</v>
      </c>
      <c r="CK6" s="33">
        <f>IF(CK7="",NA(),CK7)</f>
        <v>69.3</v>
      </c>
      <c r="CL6" s="33">
        <f t="shared" ref="CL6:CT6" si="10">IF(CL7="",NA(),CL7)</f>
        <v>59.51</v>
      </c>
      <c r="CM6" s="33">
        <f t="shared" si="10"/>
        <v>53.81</v>
      </c>
      <c r="CN6" s="33">
        <f t="shared" si="10"/>
        <v>55.74</v>
      </c>
      <c r="CO6" s="33">
        <f t="shared" si="10"/>
        <v>56.67</v>
      </c>
      <c r="CP6" s="33">
        <f t="shared" si="10"/>
        <v>56.8</v>
      </c>
      <c r="CQ6" s="33">
        <f t="shared" si="10"/>
        <v>52.9</v>
      </c>
      <c r="CR6" s="33">
        <f t="shared" si="10"/>
        <v>54.51</v>
      </c>
      <c r="CS6" s="33">
        <f t="shared" si="10"/>
        <v>54.47</v>
      </c>
      <c r="CT6" s="33">
        <f t="shared" si="10"/>
        <v>53.61</v>
      </c>
      <c r="CU6" s="32" t="str">
        <f>IF(CU7="","",IF(CU7="-","【-】","【"&amp;SUBSTITUTE(TEXT(CU7,"#,##0.00"),"-","△")&amp;"】"))</f>
        <v>【59.80】</v>
      </c>
      <c r="CV6" s="33">
        <f>IF(CV7="",NA(),CV7)</f>
        <v>82.24</v>
      </c>
      <c r="CW6" s="33">
        <f t="shared" ref="CW6:DE6" si="11">IF(CW7="",NA(),CW7)</f>
        <v>54.28</v>
      </c>
      <c r="CX6" s="33">
        <f t="shared" si="11"/>
        <v>75.33</v>
      </c>
      <c r="CY6" s="33">
        <f t="shared" si="11"/>
        <v>77.98</v>
      </c>
      <c r="CZ6" s="33">
        <f t="shared" si="11"/>
        <v>81.92</v>
      </c>
      <c r="DA6" s="33">
        <f t="shared" si="11"/>
        <v>83.67</v>
      </c>
      <c r="DB6" s="33">
        <f t="shared" si="11"/>
        <v>81.63</v>
      </c>
      <c r="DC6" s="33">
        <f t="shared" si="11"/>
        <v>81.790000000000006</v>
      </c>
      <c r="DD6" s="33">
        <f t="shared" si="11"/>
        <v>81.459999999999994</v>
      </c>
      <c r="DE6" s="33">
        <f t="shared" si="11"/>
        <v>81.31</v>
      </c>
      <c r="DF6" s="32" t="str">
        <f>IF(DF7="","",IF(DF7="-","【-】","【"&amp;SUBSTITUTE(TEXT(DF7,"#,##0.00"),"-","△")&amp;"】"))</f>
        <v>【89.78】</v>
      </c>
      <c r="DG6" s="33">
        <f>IF(DG7="",NA(),DG7)</f>
        <v>38.130000000000003</v>
      </c>
      <c r="DH6" s="33">
        <f t="shared" ref="DH6:DP6" si="12">IF(DH7="",NA(),DH7)</f>
        <v>39.94</v>
      </c>
      <c r="DI6" s="33">
        <f t="shared" si="12"/>
        <v>40.07</v>
      </c>
      <c r="DJ6" s="33">
        <f t="shared" si="12"/>
        <v>41.21</v>
      </c>
      <c r="DK6" s="33">
        <f t="shared" si="12"/>
        <v>51.05</v>
      </c>
      <c r="DL6" s="33">
        <f t="shared" si="12"/>
        <v>36.21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2">
        <f t="shared" si="13"/>
        <v>0</v>
      </c>
      <c r="DU6" s="33">
        <f t="shared" si="13"/>
        <v>5.32</v>
      </c>
      <c r="DV6" s="33">
        <f t="shared" si="13"/>
        <v>5.1100000000000003</v>
      </c>
      <c r="DW6" s="33">
        <f t="shared" si="13"/>
        <v>6.46</v>
      </c>
      <c r="DX6" s="33">
        <f t="shared" si="13"/>
        <v>7.9</v>
      </c>
      <c r="DY6" s="33">
        <f t="shared" si="13"/>
        <v>8.2200000000000006</v>
      </c>
      <c r="DZ6" s="33">
        <f t="shared" si="13"/>
        <v>9.43</v>
      </c>
      <c r="EA6" s="33">
        <f t="shared" si="13"/>
        <v>10.029999999999999</v>
      </c>
      <c r="EB6" s="32" t="str">
        <f>IF(EB7="","",IF(EB7="-","【-】","【"&amp;SUBSTITUTE(TEXT(EB7,"#,##0.00"),"-","△")&amp;"】"))</f>
        <v>【12.42】</v>
      </c>
      <c r="EC6" s="33">
        <f>IF(EC7="",NA(),EC7)</f>
        <v>0.73</v>
      </c>
      <c r="ED6" s="33">
        <f t="shared" ref="ED6:EL6" si="14">IF(ED7="",NA(),ED7)</f>
        <v>0.12</v>
      </c>
      <c r="EE6" s="33">
        <f t="shared" si="14"/>
        <v>1.22</v>
      </c>
      <c r="EF6" s="33">
        <f t="shared" si="14"/>
        <v>0.59</v>
      </c>
      <c r="EG6" s="33">
        <f t="shared" si="14"/>
        <v>0.08</v>
      </c>
      <c r="EH6" s="33">
        <f t="shared" si="14"/>
        <v>0.79</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43621</v>
      </c>
      <c r="D7" s="35">
        <v>46</v>
      </c>
      <c r="E7" s="35">
        <v>1</v>
      </c>
      <c r="F7" s="35">
        <v>0</v>
      </c>
      <c r="G7" s="35">
        <v>1</v>
      </c>
      <c r="H7" s="35" t="s">
        <v>93</v>
      </c>
      <c r="I7" s="35" t="s">
        <v>94</v>
      </c>
      <c r="J7" s="35" t="s">
        <v>95</v>
      </c>
      <c r="K7" s="35" t="s">
        <v>96</v>
      </c>
      <c r="L7" s="35" t="s">
        <v>97</v>
      </c>
      <c r="M7" s="36" t="s">
        <v>98</v>
      </c>
      <c r="N7" s="36">
        <v>52.26</v>
      </c>
      <c r="O7" s="36">
        <v>92.28</v>
      </c>
      <c r="P7" s="36">
        <v>5454</v>
      </c>
      <c r="Q7" s="36">
        <v>12813</v>
      </c>
      <c r="R7" s="36">
        <v>64.58</v>
      </c>
      <c r="S7" s="36">
        <v>198.41</v>
      </c>
      <c r="T7" s="36">
        <v>11769</v>
      </c>
      <c r="U7" s="36">
        <v>64.58</v>
      </c>
      <c r="V7" s="36">
        <v>182.24</v>
      </c>
      <c r="W7" s="36">
        <v>111.99</v>
      </c>
      <c r="X7" s="36">
        <v>100.35</v>
      </c>
      <c r="Y7" s="36">
        <v>89.15</v>
      </c>
      <c r="Z7" s="36">
        <v>123.18</v>
      </c>
      <c r="AA7" s="36">
        <v>120.49</v>
      </c>
      <c r="AB7" s="36">
        <v>108.96</v>
      </c>
      <c r="AC7" s="36">
        <v>109.08</v>
      </c>
      <c r="AD7" s="36">
        <v>108.33</v>
      </c>
      <c r="AE7" s="36">
        <v>107.95</v>
      </c>
      <c r="AF7" s="36">
        <v>109.49</v>
      </c>
      <c r="AG7" s="36">
        <v>113.03</v>
      </c>
      <c r="AH7" s="36">
        <v>0</v>
      </c>
      <c r="AI7" s="36">
        <v>32.520000000000003</v>
      </c>
      <c r="AJ7" s="36">
        <v>50.8</v>
      </c>
      <c r="AK7" s="36">
        <v>21.23</v>
      </c>
      <c r="AL7" s="36">
        <v>0</v>
      </c>
      <c r="AM7" s="36">
        <v>7.45</v>
      </c>
      <c r="AN7" s="36">
        <v>16.09</v>
      </c>
      <c r="AO7" s="36">
        <v>15.69</v>
      </c>
      <c r="AP7" s="36">
        <v>13.47</v>
      </c>
      <c r="AQ7" s="36">
        <v>9.49</v>
      </c>
      <c r="AR7" s="36">
        <v>0.81</v>
      </c>
      <c r="AS7" s="36">
        <v>437.86</v>
      </c>
      <c r="AT7" s="36">
        <v>312.56</v>
      </c>
      <c r="AU7" s="36">
        <v>109.56</v>
      </c>
      <c r="AV7" s="36">
        <v>126.73</v>
      </c>
      <c r="AW7" s="36">
        <v>83.8</v>
      </c>
      <c r="AX7" s="36">
        <v>969.16</v>
      </c>
      <c r="AY7" s="36">
        <v>1128.25</v>
      </c>
      <c r="AZ7" s="36">
        <v>1159.4100000000001</v>
      </c>
      <c r="BA7" s="36">
        <v>1081.23</v>
      </c>
      <c r="BB7" s="36">
        <v>406.37</v>
      </c>
      <c r="BC7" s="36">
        <v>264.16000000000003</v>
      </c>
      <c r="BD7" s="36">
        <v>406.61</v>
      </c>
      <c r="BE7" s="36">
        <v>643.49</v>
      </c>
      <c r="BF7" s="36">
        <v>530.48</v>
      </c>
      <c r="BG7" s="36">
        <v>466.1</v>
      </c>
      <c r="BH7" s="36">
        <v>400.36</v>
      </c>
      <c r="BI7" s="36">
        <v>421.66</v>
      </c>
      <c r="BJ7" s="36">
        <v>474.06</v>
      </c>
      <c r="BK7" s="36">
        <v>458</v>
      </c>
      <c r="BL7" s="36">
        <v>443.13</v>
      </c>
      <c r="BM7" s="36">
        <v>442.54</v>
      </c>
      <c r="BN7" s="36">
        <v>283.72000000000003</v>
      </c>
      <c r="BO7" s="36">
        <v>107.8</v>
      </c>
      <c r="BP7" s="36">
        <v>75.31</v>
      </c>
      <c r="BQ7" s="36">
        <v>79.790000000000006</v>
      </c>
      <c r="BR7" s="36">
        <v>85.3</v>
      </c>
      <c r="BS7" s="36">
        <v>92.28</v>
      </c>
      <c r="BT7" s="36">
        <v>99.51</v>
      </c>
      <c r="BU7" s="36">
        <v>96.62</v>
      </c>
      <c r="BV7" s="36">
        <v>96.27</v>
      </c>
      <c r="BW7" s="36">
        <v>95.4</v>
      </c>
      <c r="BX7" s="36">
        <v>98.6</v>
      </c>
      <c r="BY7" s="36">
        <v>104.6</v>
      </c>
      <c r="BZ7" s="36">
        <v>249.74</v>
      </c>
      <c r="CA7" s="36">
        <v>396.17</v>
      </c>
      <c r="CB7" s="36">
        <v>342.52</v>
      </c>
      <c r="CC7" s="36">
        <v>320.14999999999998</v>
      </c>
      <c r="CD7" s="36">
        <v>296.77</v>
      </c>
      <c r="CE7" s="36">
        <v>171.34</v>
      </c>
      <c r="CF7" s="36">
        <v>184.53</v>
      </c>
      <c r="CG7" s="36">
        <v>186.94</v>
      </c>
      <c r="CH7" s="36">
        <v>186.15</v>
      </c>
      <c r="CI7" s="36">
        <v>181.67</v>
      </c>
      <c r="CJ7" s="36">
        <v>164.21</v>
      </c>
      <c r="CK7" s="36">
        <v>69.3</v>
      </c>
      <c r="CL7" s="36">
        <v>59.51</v>
      </c>
      <c r="CM7" s="36">
        <v>53.81</v>
      </c>
      <c r="CN7" s="36">
        <v>55.74</v>
      </c>
      <c r="CO7" s="36">
        <v>56.67</v>
      </c>
      <c r="CP7" s="36">
        <v>56.8</v>
      </c>
      <c r="CQ7" s="36">
        <v>52.9</v>
      </c>
      <c r="CR7" s="36">
        <v>54.51</v>
      </c>
      <c r="CS7" s="36">
        <v>54.47</v>
      </c>
      <c r="CT7" s="36">
        <v>53.61</v>
      </c>
      <c r="CU7" s="36">
        <v>59.8</v>
      </c>
      <c r="CV7" s="36">
        <v>82.24</v>
      </c>
      <c r="CW7" s="36">
        <v>54.28</v>
      </c>
      <c r="CX7" s="36">
        <v>75.33</v>
      </c>
      <c r="CY7" s="36">
        <v>77.98</v>
      </c>
      <c r="CZ7" s="36">
        <v>81.92</v>
      </c>
      <c r="DA7" s="36">
        <v>83.67</v>
      </c>
      <c r="DB7" s="36">
        <v>81.63</v>
      </c>
      <c r="DC7" s="36">
        <v>81.790000000000006</v>
      </c>
      <c r="DD7" s="36">
        <v>81.459999999999994</v>
      </c>
      <c r="DE7" s="36">
        <v>81.31</v>
      </c>
      <c r="DF7" s="36">
        <v>89.78</v>
      </c>
      <c r="DG7" s="36">
        <v>38.130000000000003</v>
      </c>
      <c r="DH7" s="36">
        <v>39.94</v>
      </c>
      <c r="DI7" s="36">
        <v>40.07</v>
      </c>
      <c r="DJ7" s="36">
        <v>41.21</v>
      </c>
      <c r="DK7" s="36">
        <v>51.05</v>
      </c>
      <c r="DL7" s="36">
        <v>36.21</v>
      </c>
      <c r="DM7" s="36">
        <v>37.25</v>
      </c>
      <c r="DN7" s="36">
        <v>37.799999999999997</v>
      </c>
      <c r="DO7" s="36">
        <v>38.520000000000003</v>
      </c>
      <c r="DP7" s="36">
        <v>46.67</v>
      </c>
      <c r="DQ7" s="36">
        <v>46.31</v>
      </c>
      <c r="DR7" s="36">
        <v>0</v>
      </c>
      <c r="DS7" s="36">
        <v>0</v>
      </c>
      <c r="DT7" s="36">
        <v>0</v>
      </c>
      <c r="DU7" s="36">
        <v>5.32</v>
      </c>
      <c r="DV7" s="36">
        <v>5.1100000000000003</v>
      </c>
      <c r="DW7" s="36">
        <v>6.46</v>
      </c>
      <c r="DX7" s="36">
        <v>7.9</v>
      </c>
      <c r="DY7" s="36">
        <v>8.2200000000000006</v>
      </c>
      <c r="DZ7" s="36">
        <v>9.43</v>
      </c>
      <c r="EA7" s="36">
        <v>10.029999999999999</v>
      </c>
      <c r="EB7" s="36">
        <v>12.42</v>
      </c>
      <c r="EC7" s="36">
        <v>0.73</v>
      </c>
      <c r="ED7" s="36">
        <v>0.12</v>
      </c>
      <c r="EE7" s="36">
        <v>1.22</v>
      </c>
      <c r="EF7" s="36">
        <v>0.59</v>
      </c>
      <c r="EG7" s="36">
        <v>0.08</v>
      </c>
      <c r="EH7" s="36">
        <v>0.79</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2016-02-18T04:53:37Z</cp:lastPrinted>
  <dcterms:created xsi:type="dcterms:W3CDTF">2016-01-18T04:40:05Z</dcterms:created>
  <dcterms:modified xsi:type="dcterms:W3CDTF">2016-02-19T07:56:18Z</dcterms:modified>
  <cp:category/>
</cp:coreProperties>
</file>